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95" windowHeight="6150" activeTab="0"/>
  </bookViews>
  <sheets>
    <sheet name="Hoja1" sheetId="1" r:id="rId1"/>
    <sheet name="Hoja2" sheetId="2" r:id="rId2"/>
    <sheet name="Hoja3" sheetId="3" r:id="rId3"/>
  </sheets>
  <definedNames>
    <definedName name="_xlnm.Print_Titles" localSheetId="0">'Hoja1'!$1:$9</definedName>
    <definedName name="Z_0F106B80_14C8_11DA_BADC_00D0092E6EAD_.wvu.FilterData" localSheetId="0" hidden="1">'Hoja1'!$A$1:$P$122</definedName>
    <definedName name="Z_221A1385_551A_47D2_BCFA_9D7FDE7553F1_.wvu.FilterData" localSheetId="0" hidden="1">'Hoja1'!$A$1:$P$122</definedName>
    <definedName name="Z_221A1385_551A_47D2_BCFA_9D7FDE7553F1_.wvu.PrintTitles" localSheetId="0" hidden="1">'Hoja1'!$1:$9</definedName>
    <definedName name="Z_2FD134A0_D546_4AB9_A0DE_222171A6517F_.wvu.FilterData" localSheetId="0" hidden="1">'Hoja1'!$A$1:$P$122</definedName>
    <definedName name="Z_2FD134A0_D546_4AB9_A0DE_222171A6517F_.wvu.PrintTitles" localSheetId="0" hidden="1">'Hoja1'!$1:$9</definedName>
    <definedName name="Z_520618E0_13C4_11DA_8EB6_00C0DFE78D44_.wvu.FilterData" localSheetId="0" hidden="1">'Hoja1'!$A$1:$P$122</definedName>
    <definedName name="Z_520618E0_13C4_11DA_8EB6_00C0DFE78D44_.wvu.PrintTitles" localSheetId="0" hidden="1">'Hoja1'!$1:$9</definedName>
    <definedName name="Z_520618E1_13C4_11DA_8EB6_00C0DFE78D44_.wvu.FilterData" localSheetId="0" hidden="1">'Hoja1'!$A$1:$P$122</definedName>
    <definedName name="Z_65EB0DFF_809A_4CA5_AFCF_E69BACFD33E8_.wvu.FilterData" localSheetId="0" hidden="1">'Hoja1'!$A$1:$P$122</definedName>
    <definedName name="Z_7492831A_FEB5_44F1_9ABC_090C8A525650_.wvu.FilterData" localSheetId="0" hidden="1">'Hoja1'!$A$1:$P$122</definedName>
    <definedName name="Z_7625FC30_6D80_4827_94FE_D1C1D02CE8FC_.wvu.FilterData" localSheetId="0" hidden="1">'Hoja1'!$A$1:$P$122</definedName>
    <definedName name="Z_7625FC30_6D80_4827_94FE_D1C1D02CE8FC_.wvu.PrintTitles" localSheetId="0" hidden="1">'Hoja1'!$1:$9</definedName>
    <definedName name="Z_7EDD0A1F_E2C0_4A25_95B5_10AF388D8A19_.wvu.FilterData" localSheetId="0" hidden="1">'Hoja1'!$A$1:$P$122</definedName>
    <definedName name="Z_8EB75B76_AFA4_4730_8DBB_B7F06A4CB5E3_.wvu.FilterData" localSheetId="0" hidden="1">'Hoja1'!$A$1:$P$122</definedName>
    <definedName name="Z_B34F8CE0_13BE_11DA_AA1F_00485481D881_.wvu.FilterData" localSheetId="0" hidden="1">'Hoja1'!$A$1:$P$122</definedName>
    <definedName name="Z_B34F8CE0_13BE_11DA_AA1F_00485481D881_.wvu.PrintTitles" localSheetId="0" hidden="1">'Hoja1'!$1:$9</definedName>
    <definedName name="Z_B8126FFC_D545_478C_BF33_D420272706B5_.wvu.FilterData" localSheetId="0" hidden="1">'Hoja1'!$A$1:$P$122</definedName>
    <definedName name="Z_B8126FFC_D545_478C_BF33_D420272706B5_.wvu.PrintTitles" localSheetId="0" hidden="1">'Hoja1'!$1:$9</definedName>
    <definedName name="Z_E9FF1E4B_9457_4BB8_A6BB_56CEC13DEBCE_.wvu.FilterData" localSheetId="0" hidden="1">'Hoja1'!$A$1:$P$122</definedName>
    <definedName name="Z_E9FF1E4B_9457_4BB8_A6BB_56CEC13DEBCE_.wvu.PrintTitles" localSheetId="0" hidden="1">'Hoja1'!$1:$9</definedName>
    <definedName name="Z_FD6B5160_F7AC_4057_8215_9839D5FBFF87_.wvu.FilterData" localSheetId="0" hidden="1">'Hoja1'!$A$1:$P$122</definedName>
    <definedName name="Z_FD6B5160_F7AC_4057_8215_9839D5FBFF87_.wvu.PrintTitles" localSheetId="0" hidden="1">'Hoja1'!$1:$9</definedName>
  </definedNames>
  <calcPr fullCalcOnLoad="1"/>
</workbook>
</file>

<file path=xl/comments1.xml><?xml version="1.0" encoding="utf-8"?>
<comments xmlns="http://schemas.openxmlformats.org/spreadsheetml/2006/main">
  <authors>
    <author>MONICA MANRIQUE</author>
    <author>ceciliac</author>
  </authors>
  <commentList>
    <comment ref="D6" authorId="0">
      <text>
        <r>
          <rPr>
            <b/>
            <sz val="8"/>
            <rFont val="Tahoma"/>
            <family val="0"/>
          </rPr>
          <t xml:space="preserve">POSIBILIDAD DE OCURRENCIA DE AQUELLA SITUACION QUE PUEDA ENTORPECER EL NORMAL DESARROLLO DE LAS FUNCIONES DE LA ENTIDAD Y LE IMPIDA EL LOGRO DE SUS OBJETIVOS
</t>
        </r>
        <r>
          <rPr>
            <sz val="8"/>
            <rFont val="Tahoma"/>
            <family val="0"/>
          </rPr>
          <t xml:space="preserve">
</t>
        </r>
      </text>
    </comment>
    <comment ref="I7" authorId="0">
      <text>
        <r>
          <rPr>
            <sz val="8"/>
            <rFont val="Tahoma"/>
            <family val="0"/>
          </rPr>
          <t xml:space="preserve">PARA LAS ANTERIORES ACCIONES 
</t>
        </r>
      </text>
    </comment>
    <comment ref="O5" authorId="1">
      <text>
        <r>
          <rPr>
            <b/>
            <sz val="8"/>
            <rFont val="Tahoma"/>
            <family val="0"/>
          </rPr>
          <t>ceciliac:</t>
        </r>
        <r>
          <rPr>
            <sz val="8"/>
            <rFont val="Tahoma"/>
            <family val="0"/>
          </rPr>
          <t xml:space="preserve">
CONTROL INTERNO</t>
        </r>
      </text>
    </comment>
    <comment ref="K5" authorId="1">
      <text>
        <r>
          <rPr>
            <b/>
            <sz val="8"/>
            <rFont val="Tahoma"/>
            <family val="0"/>
          </rPr>
          <t>ceciliac:</t>
        </r>
        <r>
          <rPr>
            <sz val="8"/>
            <rFont val="Tahoma"/>
            <family val="0"/>
          </rPr>
          <t xml:space="preserve">
RESPONSABLE DE CADA PROCESO</t>
        </r>
      </text>
    </comment>
  </commentList>
</comments>
</file>

<file path=xl/sharedStrings.xml><?xml version="1.0" encoding="utf-8"?>
<sst xmlns="http://schemas.openxmlformats.org/spreadsheetml/2006/main" count="898" uniqueCount="478">
  <si>
    <t>ADMINISTRACIÓN DE SISTEMAS / OFICINA DE PLANEACIÓN Y SISTEMAS / DIVISIÓN DE CONTABILIDAD</t>
  </si>
  <si>
    <t>OFICINA DE PLANEACIÓN Y SISTEMAS / DIVISIÓN DE CONTABILIDAD</t>
  </si>
  <si>
    <t>TECNICO DE PRESUPUESTO Y TECNICO DE CONTABILIDAD / JEFE DE CONTABILIDAD</t>
  </si>
  <si>
    <t xml:space="preserve">MACROPROCESO - CONTROL DE GESTIÓN      </t>
  </si>
  <si>
    <t>CONTROL DE GESTIÓN / GRUPO DE TRABAJO DE CONTROL INTERNO</t>
  </si>
  <si>
    <t>MACROPROCESO PLANEACIÓN</t>
  </si>
  <si>
    <t>PLANEACIÓN / OFICINA DE PLANEACIÓN Y SISTEMAS</t>
  </si>
  <si>
    <t>RESULTADOS MONITOREO AÑO 2005</t>
  </si>
  <si>
    <t>NECESIDAD REPORTADA</t>
  </si>
  <si>
    <t>OFICIO PRESENTANDO LA NECESIDAD A LA OFICINA DE PLANEACIÓN Y SISTEMAS</t>
  </si>
  <si>
    <t>OBSERVACIONES I SEMESTRE DE 2005 (REGISTRAR DESCRIPTIVAMENTE LAS ACCIONES DESARROLLADAS)</t>
  </si>
  <si>
    <t>ARCHIVO / SECRETARÍA GENERAL</t>
  </si>
  <si>
    <t>APOYO JURÍDICO / OFICINA JURÍDICA / OFICINA DE PLANEACIÓN Y SISTEMAS</t>
  </si>
  <si>
    <t>MACROPROCESO ADMINISTRATIVO</t>
  </si>
  <si>
    <t xml:space="preserve"> No. DE CARNES EXPEDIDOS CON ERRORES / TOTAL DE CARNÉS EXPEDIDOS </t>
  </si>
  <si>
    <t>No. DE EQUIPOS QUE REPORTAN FALLAS DURANTE UN PERIODO DE TIEMPO / No. DE EQUIPOS DE LA EMPRESA</t>
  </si>
  <si>
    <t>OCTUBRE A DICIEMBRE DE 2005</t>
  </si>
  <si>
    <t>AGOSTO DE 2005</t>
  </si>
  <si>
    <t>JUNIO DE 2005</t>
  </si>
  <si>
    <t>ACTIVIDADES DE CULTURIZACIÓN ADELANTADAS / ACTIVIDADES DE CULTURIZACIÓN PLANEADAS.</t>
  </si>
  <si>
    <t>No. DE ERRORES POR VALIDACIONES INCOMPLETAS.</t>
  </si>
  <si>
    <t>MEDIANTE OFICIO GCI-072 DE AGOSTO 09 DE 2005 SE REPORTÓ LAS NECESIDADES DE CAPACITACIÓN A LA DIVISIÓN DE PERSONAL EN LOS SIGUIENTES TEMAS: "TÉCNICAS DE AUDITORÍA, NUEVO MODELO ESTÁNDAR DE CONTROL INTERNO Y WORD Y EXCEL BÁSICO Y AVANZADO"</t>
  </si>
  <si>
    <t>MAYO DE 2005</t>
  </si>
  <si>
    <t>No. DE RIPS GLOSADOS  /No. DE REGISTROS APROBADOS</t>
  </si>
  <si>
    <t>INCLUSIÓN DE PERSONAL NO VINCULADO AL FPS  DENTRO DE LA FACTURACIÓN DE COBRO DEL CONTRATO DE PERSONAL CON LA EMPRESA TEMPORAL.</t>
  </si>
  <si>
    <t>1) AUXILIAR DE OFICINA 2) TÉCNICO ADMINISTRATIVO   3) JEFE DE PERSONAL 4)  INTERVENTOR</t>
  </si>
  <si>
    <t>QUINCENAL</t>
  </si>
  <si>
    <t>MINISTERIO DE LA PROTECCION SOCIAL</t>
  </si>
  <si>
    <t>FONDO DE PASIVO SOCIAL DE FERROCARRILES NACIONALES DE COLOMBIA</t>
  </si>
  <si>
    <t xml:space="preserve">SEMESTRAL </t>
  </si>
  <si>
    <t>TÉCNICO DE LA DIVISIÓN    JEFE DE LA DIVISIÓN</t>
  </si>
  <si>
    <t>ANUAL</t>
  </si>
  <si>
    <t>SEMESTRAL</t>
  </si>
  <si>
    <t>TRIMESTRAL</t>
  </si>
  <si>
    <t>ADMINISTRACIÓN DEL RIESGO</t>
  </si>
  <si>
    <t>No</t>
  </si>
  <si>
    <t>MACROPROCESO / DEPENDENCIA</t>
  </si>
  <si>
    <t>RIESGO_REPORTADO</t>
  </si>
  <si>
    <t>RESPONSABLES</t>
  </si>
  <si>
    <t>CRONOGRAMA</t>
  </si>
  <si>
    <t>INDICADORES PROPUESTOS</t>
  </si>
  <si>
    <t>NIVEL DEL RIESGO</t>
  </si>
  <si>
    <t>INSUFICIENTES CONTROLES Y REQUISAS AL INGRESO Y SALIDA DE LA ENTIDAD</t>
  </si>
  <si>
    <t>1) SOLICITUD REALIZADA, 2) SOLICITUD APLICADA Y/O EJECUTADA</t>
  </si>
  <si>
    <t>CARENCIA DE MECANISMOS EFECTIVOS DE COBRO DE CARTERA</t>
  </si>
  <si>
    <t>DE LAS 1912 OBLIGACIONES GENERADAS DURANTE EL I SEMESTRE SE ENCONTRÓ QUE 30 DE ESTAS FUERON GENERADAS CON SOPORTES INCOMPLETOS.</t>
  </si>
  <si>
    <t>EL JEFE DE LA DIVISIÓN DE CONTABILIDAD DIO A CONOCER A TODOS LOS FUNCIONARIOS DE SU ÁREA LAS INSTRUCCIONES IMPARTIDAS POR LA DIRECCIÓN GENERAL EN CUANTO AL PROCEDIMIENTO PARA LA RETROALIMENTACIÓN DE LAS NORMAS.</t>
  </si>
  <si>
    <t>SEMANAL</t>
  </si>
  <si>
    <t>NUMERO DE INCAPACIDADES INADECUADAS/ NUMERO DE INCAPACIDADES GENERADAS</t>
  </si>
  <si>
    <t xml:space="preserve"> SEMANAL</t>
  </si>
  <si>
    <t>RIESGO ASUMIDO</t>
  </si>
  <si>
    <t>JUNIO Y NOVIEMBRE DE 2005</t>
  </si>
  <si>
    <t>MONITOREO</t>
  </si>
  <si>
    <t>DEPENDENCIA/MACROPROCESO</t>
  </si>
  <si>
    <t>AVANCE SEGÚN INDICADOR</t>
  </si>
  <si>
    <t>OBSERVACIONES</t>
  </si>
  <si>
    <t>NUEVO NIVEL DEL RIESGO: ALTO - MEDIO - BAJO</t>
  </si>
  <si>
    <t>NUEVO RIESGO</t>
  </si>
  <si>
    <t>SI</t>
  </si>
  <si>
    <t>NO</t>
  </si>
  <si>
    <t>NO APLICA PARA EL PERIODO MONITOREADO</t>
  </si>
  <si>
    <t>PÉRDIDA O ALTERACIÓN DE DOCUMENTOS DEL ARCHIVO CENTRAL</t>
  </si>
  <si>
    <t>ALTO</t>
  </si>
  <si>
    <t>1) CONTROLAR QUE EL PROCEDIMIENTO ENTREGA DE CUENTA PERSONAL BIENES MUEBLES DEVOLUTIVOS SE CUMPLA 2) LA DIVISIÓN ADMINISTRATIVA DEBE INCLUIR ESTE CONTROL EN LOS PROCEDIMIENTOS 3) COORDINAR QUE SE REGISTRE LA INFORMACIÓN DEL INDICADOR</t>
  </si>
  <si>
    <t xml:space="preserve">1) No DE LIQUIDACIONES ERRADAS/ No TOTAL DE LIQUIDACIONES </t>
  </si>
  <si>
    <t>2)DEMANDAS ADMINISTRATIVAS POR INADECUADA LIQUIDACIÓN 3) RECLAMACIONES PRESENTADAS POR INADECUADA LIQUIDACIÓN</t>
  </si>
  <si>
    <t>1) LA DIVISIÓN DE PERSONAL DEBE INCLUIR LOS PUNTOS DE CONTROL EXISTENTES EN LOS PROCEDIMIENTOS. 2)  COORDINAR EL REGISTRO DE LA INFORMACIÓN RELACIONADA CON LOS INDICADORES.</t>
  </si>
  <si>
    <t>1) LA DIVISIÓN DE PERSONAL DEBE INCLUIR ESTE CONTROL EN LOS PROCEDIMIENTOS 2)  COORDINAR EL REGISTRO DE LA INFORMACIÓN RELACIONADA CON LOS INDICADORES.</t>
  </si>
  <si>
    <t>1) CULMINAR CON LA ADQUISICIÓN DE LA CAJA DE SEGURIDAD DE ACUERDO A LA RESPUESTA EMITIDA POR LA DIVISIÓN ADMINISTRATIVA O PLANTEAR OTRA ACCIÓN, 2) DELEGAR A UN FUNCIONARIO PARA QUE REPORTE LA INFORMACIÓN DEL INDICADOR, 3) CONTINUAR CON LA EVALUACIÓN DE LOS RESULTADOS DEL INDICADOR.</t>
  </si>
  <si>
    <t>No. DE DOCUMENTOS CON RADICADO ILEGAL / No. TOTAL DE DOCUMENTOS RADICADOS DENTRO DEL PERIODO INFORMADO</t>
  </si>
  <si>
    <t>GRUPO DE TRABAJO DE CONTROL INTERNO / LUIS ANGEL</t>
  </si>
  <si>
    <t>JEFE DE LA OFICINA JURÍDICA / JEFE OFICINA DE PLANEACIÓN Y SISTEMAS</t>
  </si>
  <si>
    <t xml:space="preserve">JEFE DE LA OFICINA JURÍDICA / JEFE OFICINA DE PLANEACIÓN Y SISTEMAS </t>
  </si>
  <si>
    <t>JEFE OFICINA JURÍDICA / JEFE OFICINA DE PLANEACIÓN Y SISTEMAS</t>
  </si>
  <si>
    <t xml:space="preserve"> No. DE NOVEDADES DIGITADAS CON INCONSISTENCIAS/No. TOTAL DE NOVEDADES DIGITADAS EN EL MES.</t>
  </si>
  <si>
    <t xml:space="preserve">CONTROL PAGOS DEPENDIENTES NO COMPENSADOS </t>
  </si>
  <si>
    <t>LOS CONTROLES DEBEN QUEDAR INCLUIDOS EN EL MANUAL DE SEGUIMIENTO Y SUPERVISIÓN DE LA CONTRATACIÓN, QUE ACTUALMENTE ESTÁN TRABAJANDO LAS OFICINAS JURÍDICA Y PLANEACIÓN Y SISTEMAS.</t>
  </si>
  <si>
    <t>MEDIANTE OFICIO GCI-063 DE JULIO 19 DE 2005 SE SUGIRIÓ A LA OFICINA DE PLANEACIÓN Y SISTEMAS EFECTUAR ANÁLISIS DE LA CONVENIENCIA Y OPORTUNIDAD DE LA  IMPLEMENTACIÓN Y DESARROLLO  DEL SISTEMA DE RENDICIÓN DE CUENTAS A LA CIUDADANÍA, CITANDO EL MARCO LEGAL QUE SUSTENTA DICHO PROCESO.</t>
  </si>
  <si>
    <t>BAJO</t>
  </si>
  <si>
    <t>MEDIANTE E-MAIL DEL 07/03/2005, LA DIVISIÓN ADMINISTRATIVA PRESENTÓ A LA OFICINA DE PLANEACIÓN Y SISTEMAS LAS NECESIDADES EN CUANTO AL PLAN DE COMPRAS PARA EL AÑO 2006, DONDE SE INCLUYE LA PLANTA ELÉCTRICA. EN EL MOMENTO EN QUE SE APRUEBE DICHO GASTO, SE CONSOLIDARÁ EL RESPECTIVO ESTUDIO Y ANÁLISIS.</t>
  </si>
  <si>
    <t>LA ENTIDAD ANTE LA NEGATIVA DEL MINISTERIO DE HACIENDA DE OTORGAR LOS RECURSOS PARA ASEGURAR Y PONER VIGILANCIA EN LOS DISTINTOS SITIOS DONDE ESTÁ UBICADO EL EQUIPO FÉRREO, PROCEDIÓ A INICIAR PROCESOS LICITATORIOS Y DURANTE EL PRIMER SEMESTRE DEL 2005 HA OBTENIDO VENTAS DE 224 UNIDADES DE LAS 670 EXISTENTES.</t>
  </si>
  <si>
    <t>ACTUALMENTE LA ENTIDAD CUENTA CON VIGILANCIA EN EL CORZO, PERO AÚN EXISTE EQUIPO FÉRREO UBICADO EN SANTA MARTA, BELLO Y CALI Y DURANTE EL PRIMER SEMESTRE SE VENDIERON UNIDADES DE DICHO EQUIPO, UBICADAS EN LA DORADA, BELLO, SANTA MARTA, PUERTO SALGAR, GRECIA, MEXICO Y EL CORZO. LA ÚNICA ACCIÓN QUE CONTINUARÁ GESTIONANDO LA ENTIDAD SERÁ LA DE ADELANTAR PROCESOS DE COMERCIALIZACIÓN.</t>
  </si>
  <si>
    <t>1) CULMINAR LA REMARCACIÓN Y LA REVISIÓN DE TODAS LAS CUENTAS PERSONALES, 2) CORREGIR O ACTUALIZAR LA INFORMACIÓN EN LA BASE DE DATOS 3) IMPRIMIR NUEVAMENTE LAS CUENTAS PERSONALES QUE PRESENTARON VARIACIÓN Y RECOGER LAS FIRMAS,</t>
  </si>
  <si>
    <t>4) CONTROLES SELECTIVOS A PARTIR DEL AÑO 2006.</t>
  </si>
  <si>
    <t>1)  EN EL MES DE ENERO DE 2005 SE LLEVÓ A CABO UNA VERIFICACIÓN SELECTIVA POR PARTE DEL GRUPO DE TRABAJO DE CONTROL INTERNO Y SUS RESULTADOS FUERON DADOS A CONOCER A LA DIVISIÓN ADMINISTRATIVA. 2) DURANTE EL PRIMER SEMESTRE LA REMARCACIÓN DE LOS BIENES QUE HACEN PARTE DE LAS CUENTAS PERSONALES DE LOS FUNCIONARIOS DEL FONDO SE ENCONTRABA EN UN 30% Y LAS CUENTAS SE ENCONTRABAN REVISADAS EN UN 10%. 3) SE REPLANTEARON LAS ACTIVIDADES PARA SER DESARROLLADAS EN EL SIGUIENTE ORDEN DURANTE EL II SEMESTRE DE 2005:</t>
  </si>
  <si>
    <t>MEDIANTE OFICIO DSAD-749 DE 03/06/05, EL FONDO DIO A CONOCER A LA NUEVA EMPRESA DE VIGILANCIA  UNAS RECOMENDACIONES GENERALES CON EL FIN DE ESTABLECER UN MEJOR CONTROL DE LOS BIENES DE LA ENTIDAD.</t>
  </si>
  <si>
    <t>NO REPORTARON INFORMACIÓN</t>
  </si>
  <si>
    <t>RESULTADOS PRIMER SEMESTRE DE 2005 (REGISTRAR EL CÁLCULO DEL INDICADOR)</t>
  </si>
  <si>
    <t>EVALUACIÓN Y MONITOREO DEL MAPA DE RIESGOS I SEMESTRE - AÑO 2005</t>
  </si>
  <si>
    <t xml:space="preserve"> 2. No. DE QUEJAS RESUELTAS / No. DE QUEJAS RECIBIDAS</t>
  </si>
  <si>
    <t xml:space="preserve">1,  LA OFICINA DE PLANEACIÓN Y SISTEMAS GESTIONÓ LA COMPRA DE UN NUEVO ANTIVIRUS "NORTON ANTIVIRUS CORPORATE EDITION" , EL CUAL FUE INSTALADO PARA LOS EQUIPOS WINDWOS 98, MILENIUM Y WINDWOS XP, PARA LOS EQUIPOS CON VERSIONES ANTERIORES COMO WINDWOS 95 FUE INSTALADO EN ANTIVIRUS AVG. </t>
  </si>
  <si>
    <t>EN LA RENDICIÓN SEMESTRAL SE PRESENTO EL SEGUIMIENTO DEL PLAN DE ACCIÓN. EL DÍA 17 DE AGOSTO DE 2,005, LA OFICINA DE PLANEACIÓN DEL MIN. PROTECCIÓN SOCIAL CONVOCÓ A UNA REUNIÓN CON EL FIN DE ESTABLECER Y DEFINIR LOS LINEAMIENTOS A SEGUIR POR CADA ENTIDAD CON RELACIÓN AL PLAN INDICATIVO, PARA EL DÍA 08 DE SEPTIEMBRE SE DESARROLLARÁ UN TALLER CONJUNTO ENTRE FUNCIONARIOS DE PLANEACION DEL MINISTERIO Y LA OFICINA DE PLANEACIÓN DE LA ENTIDAD PARA DESARROLLAR PUNTOS ESPECÍFICOS DEL PLAN DE DESARROLLO ADMINISTRATIVO.</t>
  </si>
  <si>
    <t>1) SE PROGRAMÓ REUNIÓN PARA EL 09/09/2005 CON LA PARTICIPACIÓN DE LAS OFICINAS JURÍDICA Y PLANEACIÓN CON EL FIN DE REVISAR LA INFORMACIÓN EXISTENTE Y DEFINIR LA METODOLOGÍA PARA EL ENVÍO DE ESTA INFORMACIÓN POR PARTE DE LOS FUNCIONARIOS QUE HAN CUMPLIDO LA FUNCIÓN DE SUPERVISORES DE CONTRATOS EN EL FONDO PARA SU REVISIÓN Y SUGERENCIAS.2) SE RECOMENDÓ AL JEFE DE LA OPS VERIFICAR SI EN EL BORRADOR SE DEFINIÓ PROCEDIMIENTOS PARA LA SUPERVISIÓN DE LOS CONTRATOS DE EDUCACIÓN ESPECIAL.</t>
  </si>
  <si>
    <t>VALOR U.P.C. USUARIOS COMPENSADOS / VALOR RECAUDADO POR EL PERIODO CORRESPONDIENTE</t>
  </si>
  <si>
    <t xml:space="preserve">FALENCIA EN LA DISTRIBUCIÓN DE LA COTIZACIÓN DE LOS SUSTITUTOS DE PUERTOS </t>
  </si>
  <si>
    <t>ENCARGADO DE AUTOLIQUIDACIONES.  COORDINADOR DE AFILIACIONES</t>
  </si>
  <si>
    <t xml:space="preserve">OMITIR LAS DEDUCCIONES DE LEY </t>
  </si>
  <si>
    <t xml:space="preserve">DIVISIÓN DE PERSONAL             </t>
  </si>
  <si>
    <t xml:space="preserve">2) No DE FUNCIONARIOS CAPACITADOS / No TOTAL DE FUNCIONARIOS A CAPACITAR, </t>
  </si>
  <si>
    <t>3) No DE DEPENDENCIA QUE IMPLEMENTARON CONTROLES DE SEGUIMIENTO / No TOTAL DE DEPENDENCIAS DE LA ENTIDAD.</t>
  </si>
  <si>
    <t>3)  IMPLEMENTACIÓN DE CONTROLES PARA HACER SEGUIMIENTO PERMANENTE A LA EJECUCIÓN DE LAS ACTIVIDADES POR PARTE DE CADA JEFE INMEDIATO Y RETROALIMENTACIÓN CONTINUA DEJANDO CONSTANCIA.</t>
  </si>
  <si>
    <t xml:space="preserve">1) 30 DE ABRIL/2005 </t>
  </si>
  <si>
    <t xml:space="preserve">2) 15 MARZO/2005 </t>
  </si>
  <si>
    <t>3) 30 DE JUNIO/2005</t>
  </si>
  <si>
    <t>No. DE INCONSISTENCIAS ENCONTRADAS POR EL JEFE DE LA DIVISIÓN AL MOMENTO DE REVISAR INFORMES DE LOS INTERVENTORES.</t>
  </si>
  <si>
    <t>PROCEDIMIENTO DE INTERVENTORÍA ACTUALIZADO</t>
  </si>
  <si>
    <t>6) SEGUIMIENTO AL CUMPLIMIENTO DEL PROCEDIMIENTO.</t>
  </si>
  <si>
    <t>No DE INTERVENTORES QUE CUMPLEN CON EL PROCEDIMIENTO / No TOTAL DE INTERVENTORES DESIGNADOS</t>
  </si>
  <si>
    <t>PRESENCIA DE VIRUS EN LOS EQUIPOS DE COMPUTO</t>
  </si>
  <si>
    <t>FUNCIONARIOS DE SISTEMAS</t>
  </si>
  <si>
    <t>CHEQUEOS CON ANTIVIRUS EXISTENTES Y ACTUALIZADOS REALIZADOS /CHEQUEOS CON ANTIVIRUS EXISTENTES Y ACTUALIZADOS PROGRAMADOS</t>
  </si>
  <si>
    <t>BIENES MUEBLES / SECRETARÍA GENERAL / DIVISIÓN ADMINISTRATIVA</t>
  </si>
  <si>
    <t>SERVICIOS GENERALES: SECRETARÍA GENERAL / DIVISIÓN ADMINISTRATIVA</t>
  </si>
  <si>
    <t>RECURSOS HUMANOS: SECRETARÍA GENERAL  / DIVISIÓN DE PERSONAL</t>
  </si>
  <si>
    <t>SUBDIRECCIÓN DE PRESTACIONES SOCIALES / SERVICIOS ASISTENCIALES</t>
  </si>
  <si>
    <t>SUBDIRECCIÓN DE PRESTACIONES SOCIALES / COORDINACIÓN DE AFILIACIONES Y COMPENSACIÓN</t>
  </si>
  <si>
    <t>SUBDIRECCIÓN DE PRESTACIONES SOCIALES / PRESTACIONES ECONÓMICAS</t>
  </si>
  <si>
    <t xml:space="preserve">SUBDIRECCIÓN FINANCIERA / CARTERA </t>
  </si>
  <si>
    <t>SUBDIRECCIÓN FINANCIERA / CONTABILIDAD</t>
  </si>
  <si>
    <t>JEFE DIV. ADMINISTRATIVA - TÉCNICO ADMINISTRATIVO- AUXILIAR ADMINISTRATIVO</t>
  </si>
  <si>
    <t>No. DE CUENTAS ACTUALIZADAS / No. TRASLADOS O RETIROS REALIZADOS</t>
  </si>
  <si>
    <t>No. TOTAL DE CUENTAS FORMULADAS / No. TOTAL DE CUENTAS A COBRAR</t>
  </si>
  <si>
    <t>REPORTAR A LA DIVISIÓN DE PERSONAL LA NECESIDAD DE CAPACITACIÓN EN TÉCNICAS DE AUDITORÍA.</t>
  </si>
  <si>
    <t>GRUPO DE TRABAJO DE CONTROL INTERNO</t>
  </si>
  <si>
    <t>ENERO A DICIEMBRE DE 2005</t>
  </si>
  <si>
    <t>CUMPLIMIENTO DE LAS ACCIONES A SEGUIR DURANTE EL PERIODO</t>
  </si>
  <si>
    <t xml:space="preserve">MACRO PROCESO-ADMINISTRATIVO </t>
  </si>
  <si>
    <t>CORRESPONDENCIA / SECRETARÍA GENERAL</t>
  </si>
  <si>
    <t xml:space="preserve">MACROPROCESO: SEGURIDAD SOCIAL EN SALUD  </t>
  </si>
  <si>
    <r>
      <t xml:space="preserve">MACROPROCESO:FINANCIERO               </t>
    </r>
  </si>
  <si>
    <t>SE VERIFICÓ LAS CERTIFICACIONES EXPEDIDAS DURANTE EL PRIMER SEMESTRE, EN TOTAL OCHENTA (80) Y EFECTIVAMENTE CUENTAN CON EL CONSECUTIVO DE LA DEPENDENCIA</t>
  </si>
  <si>
    <t>LA ENTIDAD SE ENCUENTRA A LA ESPERA DE LA NUEVA METODOLOGÍA PARA LA EVALUACIÓN DEL DESEMPEÑO QUE PRESENTARÁ LA FUNCIÓN PÚBLICA Y EL SERVICIO CIVIL; POR LO TANTO NO CONSIDERA PERTINENTE INTRODUCIR CAMBIOS AL PROCEDIMIENTO ACTUAL POR CUANTO ESTE NO CONTINUARÁ PARA EL PRÓXIMO AÑO.</t>
  </si>
  <si>
    <t>DOCUMENTO SOPORTE QUE DEFINA EL SISTEMA DE ATENCIÓN AL USUARIO.</t>
  </si>
  <si>
    <t>N/A</t>
  </si>
  <si>
    <t>JEFE DE CADA ÁREA</t>
  </si>
  <si>
    <t>MENSUALMENTE</t>
  </si>
  <si>
    <t>PERMANENTE</t>
  </si>
  <si>
    <t xml:space="preserve">1) DOCUMENTACIÓN SOBRE LA METODOLOGÍA PARA LA ELABORACIÓN DEL MANUAL DE INTERVENTORÍA </t>
  </si>
  <si>
    <t>2) IDENTIFICAR LOS TIPOS DE CONTRATO QUE REQUIEREN INTERVENTORÍA PARA INCLUIR  EN  EL MANUAL DE INTERVENTORÍA</t>
  </si>
  <si>
    <t>JEFE DE LA OFICINA JURÍDICA</t>
  </si>
  <si>
    <t>4) SOMETERLO A REVISIÓN Y APROBACIÓN</t>
  </si>
  <si>
    <t>JEFE OFICINA JURÍDICA , JEFE OFICINA DE PLANEACIÓN Y SISTEMAS</t>
  </si>
  <si>
    <t>SE HAN EXPEDIDO DURANTE EL PRIMER SEMESTRE/05 51 CERTIFICACIONES</t>
  </si>
  <si>
    <t>INADECUADAS INSTALACIONES DONDE SE ENCUENTRAN UBICADOS LOS SERVIDORES DE SISTEMAS</t>
  </si>
  <si>
    <t>MAL USO DEL SOFTWARE</t>
  </si>
  <si>
    <t xml:space="preserve">1) CHEQUEOS SELECTIVOS REALIZADOS/TOTAL CHEQUEOS PROGRAMADOS . </t>
  </si>
  <si>
    <t>2) CHEQUEOS SORPRESIVOS</t>
  </si>
  <si>
    <t>SECRETARÍA GENERAL / COORDINADOR DE ARCHIVO</t>
  </si>
  <si>
    <t>CRONOGRAMA  2005</t>
  </si>
  <si>
    <t>JULIO A AGOSTO DE 2005</t>
  </si>
  <si>
    <t>SECRETARIA GENERAL / COORDINADOR DE ARCHIVO</t>
  </si>
  <si>
    <t>INDICADORES PROPUESTOS I SEMESTRE 2005</t>
  </si>
  <si>
    <t>ABRIL DE 2005</t>
  </si>
  <si>
    <t>COORDINADOR DE ARCHIVO / ANALISTA DE SISTEMAS / SECRETARIA GENERAL</t>
  </si>
  <si>
    <t>ACCIONES A SEGUIR 2005</t>
  </si>
  <si>
    <t>NOVIEMBRE DE 2005</t>
  </si>
  <si>
    <t>1) VERIFICAR QUE SE DE CUMPLIMIENTO A LOS PROCEDIMIENTOS DE CONTRATACIÓN 2) PRESENTAR RESULTADOS DEL SEGUIMIENTO 3) REPORTAR LA INFORMACIÓN DEL INDICADOR.</t>
  </si>
  <si>
    <t>QUINCENAL Y MENSUAL</t>
  </si>
  <si>
    <t>INDETERMINADO</t>
  </si>
  <si>
    <t>No. CHEQUEOS SORPRESIVOS ADELANTADOS</t>
  </si>
  <si>
    <t>EL NIVEL DE RIESGO CONTINÚA EN MEDIO; SIN EMBARGO CON EL SEGUIMIENTO QUE EFECTUARÁ EL GRUPO DE TRABAJO DE CONTROL INTERNO DURANTE EL SEGUNDO SEMESTRE DE 2005 SE PODRÁ DETERMINAR SI LOS PROCEDIMIENTOS DEFINIDOS EN MATERIA DE CONTRATACIÓN SE ESTÁN APLICANDO, LO CUAL SERÍA UN INDICADOR PARA ANALIZAR SI EL NIVEL DE RIESGO DISMINUYÓ.</t>
  </si>
  <si>
    <t>EL ANTIVIRUS SE ADQUIRIÓ EN MARZO DEL PRESENTE AÑO Y EN EL MES DE ABRIL SE LLEVÓ A CABO LA ACTUALIZACIÓN DE ESTE EN LOS COMPUTADORES. COMO ACTIVIDAD COMPLEMENTARIA SE ESTÁ BUSCANDO UN ANTIVIRUS CORPORATIVO DE UNA VERSIÓN ANTERIOR PARA INSTALARLO A LOS EQUIPOS QUE CUENTAN CON WINDOWS 95. DURANTE EL PRIMER SEMESTRE DE 2005 NO SE REPORTARON PROBLEMAS GENERADOS POR VIRUS LO QUE INDICA QUE EL ANTIVIRUS INSTALADO ESTÁ FUNCIONANDO ÓPTIMAMENTE.</t>
  </si>
  <si>
    <t>DURANTE EL SEMESTRE SE RECIBIERON VEINTI UN (21) ÓRDENES DE TUTELA Y SE PRESENTARON DIECIOCHO (18) CUENTAS OPORTUNAMENTE. QUEDÓ PENDIENTE LLEVAR A CABO EL MONITOREO CUANDO LA JEFE DE LA DSA REGRESE DE VACACIONES.</t>
  </si>
  <si>
    <t>DURANTE EL SEMESTRE SE PRESENTARON  DIECINUEVE (19) CUENTAS Y FUERON DEVUELTAS CUATRO (4).QUEDÓ PENDIENTE LLEVAR A CABO EL MONITOREO CUANDO LA JEFE DE LA DSA REGRESE DE VACACIONES.</t>
  </si>
  <si>
    <t>DURANTE EL SEMESTRE SE EXPIDIERON TREINTA Y SIETE (37) INCAPACIDADES, DE LAS CUALES TRES (3), FUERON GENERADAS INADECUADAMENTE.  QUEDÓ PENDIENTE LLEVAR A CABO EL MONITOREO CUANDO LA JEFE DE LA DSA REGRESE DE VACACIONES.</t>
  </si>
  <si>
    <t>DE LAS CINCUENTA Y OCHO (58) INCAPACIDADES TRANSCRITAS DURANTE EL SEMESTRE, CUARENTA Y CINCO (45) FUERON TRANSCRITAS CORRECTAMENTE. QUEDÓ PENDIENTE LLEVAR A CABO EL MONITOREO CUANDO LA JEFE DE LA DSA REGRESE DE VACACIONES.</t>
  </si>
  <si>
    <t>DE LAS CINCUENTA Y CINCO (55) CERTIFICACIONES DE INCUMPLIMIENTO EXPEDIDAS DURANTE EL PRIMER SEMESTRE DE 2005, FUERON CORREGIDAS TRES (3). QUEDÓ PENDIENTE LLEVAR A CABO EL MONITOREO CUANDO LA JEFE DE LA DSA REGRESE DE VACACIONES.</t>
  </si>
  <si>
    <t>NO SE REALIZARON AJUSTES A TÉRMINOS DE REFERENCIA DURANTE EL PRIMER SEMESTRE DE 2005.QUEDÓ PENDIENTE LLEVAR A CABO EL MONITOREO CUANDO LA JEFE DE LA DSA REGRESE DE VACACIONES.</t>
  </si>
  <si>
    <t>DURANTE EL I SEMESTRE NO SE ENCONTRARON INCONSISTENCIAS POR PARTE DEL JEFE DE LA DIVISIÓN AL MOMENTO DE REVISAR LOS INFORMES DE LOS INTERVENTORES. QUEDÓ PENDIENTE LLEVAR A CABO EL MONITOREO CUANDO LA JEFE DE LA DSA REGRESE DE VACACIONES.</t>
  </si>
  <si>
    <t>QUEDÓ PENDIENTE LLEVAR A CABO EL MONITOREO CUANDO LA JEFE DE LA DSA REGRESE DE VACACIONES.</t>
  </si>
  <si>
    <t>DURANTE EL SEMESTRE SE EXPIDIERON 347 CARNÉS DE LOS CUALES 13 FUERON EXPEDIDOS CON ERRORES. YA SE ENCUENTRAN INCLUIDOS  LOS CONTROLES EN EL PROCEDIMIENTO. QUEDÓ PENDIENTE LLEVAR A CABO EL MONITOREO CUANDO LA JEFE DE LA DSA REGRESE DE VACACIONES.</t>
  </si>
  <si>
    <t xml:space="preserve">No. DE INCONSISTENCIAS / No. DE PLANILLAS DIGITADAS </t>
  </si>
  <si>
    <t>CUANDO SE INICIE PROCESO DE VINCULACIÓN</t>
  </si>
  <si>
    <t xml:space="preserve">No  DE CONTROLES VERIFICADOS /No DE CONTROLES DEFINIDOS </t>
  </si>
  <si>
    <t>INADECUADA LIQUIDACIÓN DE LA NÓMINA DE EMPLEADOS. O FALTA DE OPORTUNIDAD EN LA APLICACIÓN DE NOVEDADES DE PERSONAL.....</t>
  </si>
  <si>
    <t>DEBE CONTINUAR CON MAYOR ATENCIÓN</t>
  </si>
  <si>
    <t>DEBE CONTINUAR SU MANEJO HASTA CULMINAR LAS ACTIVIDADES PROPUESTAS</t>
  </si>
  <si>
    <t>DEBE CONTINUAR PARA EFECTO DE SEGUIMIENTOS</t>
  </si>
  <si>
    <t>SEPTIEMBRE DE 2005 EN ADELANTE</t>
  </si>
  <si>
    <t>DEBE CONTINUAR HASTA QUE SE DE CUMPLIMIENTO A LAS ACCIONES PLANTEADAS</t>
  </si>
  <si>
    <t>JULIO DE 2005</t>
  </si>
  <si>
    <t>CONTINÚA PARA EFECTOS DEL SEGUIMIENTO DE LOS RESULTADOS DEL INDICADOR</t>
  </si>
  <si>
    <t>DICIEMBRE DE 2005</t>
  </si>
  <si>
    <t>AFECTAR RUBROS QUE NO CORRESPONDEN CON EL OBJETO DEL GASTO</t>
  </si>
  <si>
    <t>FALTA DE INTERVENCIÓN DE LA OFICINA DE PLANEACIÓN Y SISTEMAS EN LOS PROGRAMAS Y MECANISMOS DE PARTICIPACIÓN CIUDADANA EN EL CONTROL SOCIAL.</t>
  </si>
  <si>
    <t>CONCEPTO DEL MONITOREO AÑO 2004</t>
  </si>
  <si>
    <t>1) LA DIVISIÓN DE PERSONAL DEBE INCLUIR LOS PUNTOS DE CONTROL EXISTENTES EN LOS PROCEDIMIENTOS.  2)CONTABILIDAD DEBE VERIFICAR LA ADECUADA IMPUTACIÓN CONTABLE  3) COORDINAR EL REGISTRO DE LA INFORMACIÓN RELACIONADA CON LOS INDICADORES.</t>
  </si>
  <si>
    <t>DEBE CONTINUAR HASTA QUE SE DE CUMPLIMIENTO A LAS ACCIONES PLANTEADAS.</t>
  </si>
  <si>
    <t>LA OFICINA DE PLANEACIÓN Y SISTEMAS  ESTA EN LA ESPERA DE LOS PARÁMETROS A DEFINIR POR PARTE DEL MINISTERIO DE LA PROTECCIÓN SOCIAL  EN LA REUNIÓN QUE SE LLEVARÁ A CABO DENTRO DEL PLAN DE DESARROLLO ADMINISTRATIVO EL PRÓXIMO 08 DE SEPTIEMBRE DE 2,005, CON EL FIN DE DISEÑAR UN NUEVO CRONOGRAMA.</t>
  </si>
  <si>
    <t xml:space="preserve">"REVISIÓN POR QUIEN TRAMITA EL CARNÉ Y REVISIÓN POR PARTE DEL JEFE ANTES DE FIRMAR". 1) INCLUIR EL CONTROL CITADO ANTERIORMENTE EN LOS PROCEDIMIENTOS 2) CONTINUAR REPORTANDO LA INFORMACIÓN RELACIONADA CON EL INDICADOR.                                                   </t>
  </si>
  <si>
    <t xml:space="preserve">"NO ACEPTACIÓN DE LA AFILIACIÓN. 1) INCLUIR EL CONTROL CITADO ANTERIORMENTE EN LOS PROCEDIMIENTOS 2) CONTINUAR REPORTANDO LA INFORMACIÓN RELACIONADA CON EL INDICADOR.                                                   </t>
  </si>
  <si>
    <t>1) INCLUIR El SISTEMA DE AUTOCONTROL IMPLEMENTADO EN LOS PROCEDIMIENTOS 2) CONTINUAR REPORTANDO LA INFORMACIÓN RELACIONADA CON EL INDICADOR.</t>
  </si>
  <si>
    <t>X</t>
  </si>
  <si>
    <t>DURANTE EL SEGUNDO SEMESTRE DE 2005 NO SE INICIARON PROCESOS DE VINCULACIÓN DE FUNCIONARIOS EN CARRERA ADMINISTRATIVA. DE TODAS MANERAS, EL FONDO HARÁ TODOS LOS AJUSTES RELACIONADOS CON LOS REQUISITOS QUE DEBEN CUMPLIR LOS FUNCIONARIOS DE ACUERDO CON LO ESTABLECIDO EN LA LEY 909 DE 2004  Y SUS DECRETOS REGLAMENTARIOS DENTRO DE LOS PLAZOS ESTABLECIDOS.</t>
  </si>
  <si>
    <t>DURANTE EL PRIMER SEMESTRE DE 2005 NO SE RECIBIERON DEMANDAS ADMINISTRATIVAS POR INADECUADA LIQUIDACIÓN NI RECLAMACIONES POR INADECUADA LIQUIDACIÓN.</t>
  </si>
  <si>
    <t xml:space="preserve">SE VERIFICÓ LA EXISTENCIA DE LOS CONTROLES DEFINIDOS EN EL PROCEDIMIENTO "05090301     LIQUIDACIÓN NÓMINA DE EMPLEADOS Y GENERACIÓN DE INFORMES" Realiza la liquidación manual de las novedades de vacaciones, prima de vacaciones, incapacidades, embargos, diferencias de sueldo, como mecanismo de autocontrol de funcionamiento del sistema de nómina de empleados.
</t>
  </si>
  <si>
    <t>BIENES ASEGURADOS/TOTAL BIENES A ASEGURAR</t>
  </si>
  <si>
    <t>NO REPORTARON INFORMACIÓN DE LA AUTOEVALUACIÓN</t>
  </si>
  <si>
    <t xml:space="preserve">DENTRO DEL PROCESO SE ESTABLECEN COMO PUNTOS DE CONTROL:  1. REVISIÓN DE LA INFORMACIÓN DIGITADA POR PARTE DE LA SECRETARIA DE LA DSA ANTES DE ENTREGARLO AL MÉDICO ESPECIALISTA O AUDITOR PARA FIRMA;  2. REVISIÓN POR PARTE DE MÉDICO ESPECIALISTA O AUDITOR DE LOS DATOS CONSIGNADOS EN EL CARNÉ ANTES DE FIRMARLOS </t>
  </si>
  <si>
    <t>COMO RESULTADO DEL MONITOREO SE RECOMENDÓ A LA OPS EFECTUAR ANÁLISIS DE LAS SUGERENCIAS  PRESENTADAS POR EL GRUPO DE TRABAJO DE CONTROL INTERNO Y DEFINIR EL PROCEDIMIENTO QUE DEBE SEGUIR SI DETERMINA LA VIABILIDAD PARA SU IMPLEMENTACIÓN.</t>
  </si>
  <si>
    <t>DURANTE EL PRESENTE AÑO SE INSTALÓ UN SISTEMA DE VENTILACIÓN Y ALARMA DE HUMO EL NIVEL DE RIESGO PASÓ DE ALTO  A BAJO</t>
  </si>
  <si>
    <t>SE RECOMENDÓ AL JEFE DE LA OPS INVITAR A LA SECRETARÍA GENERAL A LA REUNIÓN QUE SE TIENE PREVISTA EN EL MINISTERIO DE LA PROTECCIÓN SOCIAL Y COMO RESULTADO DE ÉSTA DEFINIR EN CONJUNTO LAS ACTIVIDADES A SEGUIR PARA LA IMPLEMENTACIÓN DEL SISTEMA EN EL FPS. LA OPS ADELANTARÁ UNA REVISIÓN A LAS MODIFICACIONES QUE SE EFECTUARON AL MÓDULO DE CORRESPONDENCIA TENDIENTES A LA SISTEMATIZACIÓN DE QUEJAS Y RECLAMOS PARA DETERMINAR QUE ESTÁ PENDIENTE POR IMPLEMENTAR.</t>
  </si>
  <si>
    <t>EL AVANCE  QUE SE REPORTA CORRESPONDE AL AVANCE PARCIAL DE LA ACTIVIDAD A JUNIO DE 2005; SIN EMBARGO SE REPLANTEA SU CULMINACIÓN DE AGOSTO PARA OCTUBRE DE 2005. SE RECOMENDÓ A LOS FUNCIONARIOS DE SISTEMAS INCLUIR DENTRO DEL PROCEDIMIENTO  TODO LO RELACIONADO CON LA INFORMACIÓN A PUBLICAR EN LA PÁGINA WEB O INTRANET NO SOLAMENTE LO DE CONTRATACIÓN.</t>
  </si>
  <si>
    <t>GESTIONAR LOS PROCESOS DE COMERCIALIZACIÓN</t>
  </si>
  <si>
    <t>No. DE DOCUMENTOS PERDIDOS DENTRO DEL PERIODO INFORMADO / No. DE DOCUMENTOS PRESTADOS POR EL ARCHIVO CENTRAL DENTRO DEL PERIODO INFORMADO</t>
  </si>
  <si>
    <t>SEGUIR VERIFICANDO LAS EJECUCIONES PRESUPUESTALES  OBSERVANDO QUE LOS RUBROS AFECTADOS SEAN LOS CORRECTOS</t>
  </si>
  <si>
    <t>DENTRO DEL PROCESO SE HAN INCLUIDO LOS CONTROLES QUE GARANTIZAN EL SEGUIMIENTO ADECUADO A LAS FECHAS DE PRESENTACIÓN DE LOS INFORMES DE PROMOCIÓN Y PREVENCIÓN Y LAS PERSONAS RESPONSABLES DE LOS MISMOS</t>
  </si>
  <si>
    <t>DENTRO DEL PROCESO SE HAN INCLUIDO LOS CONTROLES QUE GARANTIZAN QUE SE REVISEN TODOS LOS DOCUMENTOS, ESPECIALMENTE CAMBIOS DE LEY, EN FORMA PERMANENTE PARA TENER CLAROS LOS PARÁMETROS A MODIFICAR UNA VEZ SE REQUIERA, BIEN SEA EN LOS TÉRMINOS DE REFERENCIA VIGENTES O EN LOS QUE SE ESTÉN DEFINIENDO PARA FUTURAS CONTRATACIONES</t>
  </si>
  <si>
    <t>PROCESO / RESPONSABLES</t>
  </si>
  <si>
    <t>1) VIGILANCIA CONTINUA EN ZONAS ADYACENTES 2) LA JEFE DE LA DIVISIÓN DE SERVICIOS ADMINISTRATIVOS DEBE COORDINAR PARA QUE SE DE CUMPLIMIENTO AL DESARROLLO DE LA ACTIVIDAD Y AL REPORTE DE LA AUTOEVALUACIÓN (REGISTRAR LA INFORMACIÓN DE INDICADORES Y AVANCE DE LAS ACCIONES PLANEADAS)</t>
  </si>
  <si>
    <t>OFICINA DE PLANEACIÓN Y SISTEMAS</t>
  </si>
  <si>
    <t>DIVISIÓN ADMINISTRATIVA /  OFICINA DE PLANEACIÓN Y SISTEMAS</t>
  </si>
  <si>
    <t>1) LA DIVISIÓN ADMINISTRATIVA DEBE RETOMAR EL ANÁLISIS DE LA COMPRA DE LA PLANTA ELÉCTRICA.</t>
  </si>
  <si>
    <t>OCTUBRE DE 2005</t>
  </si>
  <si>
    <t>1) GENERAR CULTURA EN LOS USUARIOS PARA EL BUEN USO DE LOS EQUIPOS 2) INCLUIR ESTE CONTROL EN LOS PROCEDIMIENTOS 3) COORDINAR EL REGISTRO OPORTUNO DE LA INFORMACIÓN DE LOS INDICADORES</t>
  </si>
  <si>
    <t>ANÁLISIS EFECTUADO Y COMUNICADO</t>
  </si>
  <si>
    <t>1) REVISIONES DE USUARIO, CAPACITACIONES, SOLICITAR  MODIFICACIONES   AL SOFTWARE, AL PROVEEDOR 2) SE RECOMIENDA A LA OFICINA DE PLANEACIÓN DISEÑAR UN FORMATO PARA QUE EL INGENIERO DE SISTEMAS PUEDA LLEVAR EL CONTROL SOBRE ESTE TIPO DE INCONSISTENCIAS 3) DEBE SER TRAZADO UN CRONOGRAMA ESPECÍFICO POR PARTE DE LA OFICINA DE PLANEACIÓN Y SISTEMAS PARA EL AÑO 2005 4) COORDINAR EL REGISTRO DE LA INFORMACIÓN DEL INDICADOR.</t>
  </si>
  <si>
    <t xml:space="preserve">1) INVENTARIO GENERAL 2) CHEQUEOS SELECTIVOS DOS VECES AL AÑO.   </t>
  </si>
  <si>
    <t xml:space="preserve">GRUPO DE TRABAJO DE CONTROL INTERNO </t>
  </si>
  <si>
    <t xml:space="preserve">AFILIADOS DOBLES EN LA BASE DE DATOS </t>
  </si>
  <si>
    <t>ENCARGADO DE COMPENSACIÓN.      COORDINADOR DE AFILIACIONES</t>
  </si>
  <si>
    <t>No. DE AFILIADOS DOBLES EN BASE DE DATOS / No. AFILIADOS AL SERVICIO DE SALUD.</t>
  </si>
  <si>
    <t>FRAUDE EN EL COBRO DE MESADAS PENSIONALES</t>
  </si>
  <si>
    <t>SUBDIRECTOR FINANCIERO, JEFE DIVISIÓN DE TESORERÍA</t>
  </si>
  <si>
    <t>No. DE RUBROS AFECTADOS ERRÓNEAMENTE / No. TOTAL DE RUBROS AFECTADOS</t>
  </si>
  <si>
    <t>OMITIR O EXPEDIR EN FORMA IRREGULAR CERTIFICADOS DE DISPONIBILIDAD PRESUPUESTAL</t>
  </si>
  <si>
    <t xml:space="preserve"> No DE CERTIFICADOS EXPEDIDOS CON ERRORES/ No TOTAL DE CERTIFICADOS EXPEDIDOS</t>
  </si>
  <si>
    <t>No. DE OBLIGACIONES GENERADAS CON SOPORTES INCOMPLETOS  /  TOTAL DE OBLIGACIONES GENERADAS</t>
  </si>
  <si>
    <t>CARENCIA DE CULTURA DE PLANEACIÓN PARA EL LOGRO DE LOS OBJETIVOS DE LA ENTIDAD.</t>
  </si>
  <si>
    <t>MACROPROCESO -  ATENCIÓN AL USUARIO</t>
  </si>
  <si>
    <t>CARENCIA DE UN MANUAL DE INTERVENTORÍA Y SEGUIMIENTO EN MATERIA DE CONTRATACIÓN</t>
  </si>
  <si>
    <t xml:space="preserve">MANUAL DE INTERVENTORÍA ELABORADO Y ADOPTADO POR EL FONDO </t>
  </si>
  <si>
    <t xml:space="preserve">3) ELABORAR MANUAL DE INTERVENTORÍA </t>
  </si>
  <si>
    <t xml:space="preserve">EL MANUAL DE INTERVENTORÍA SE ENCUENTRA PREVISTO PARA SOMETERLO A CONSIDERACIÓN DE LOS INTERVENTORES Y RECIBIR LAS SUGERENCIAS PARA PASARLO A APROBACIÓN DEL SEÑOR DIRECTOR GENERAL </t>
  </si>
  <si>
    <t>2) DOCUMENTAR POLÍTICAS DE SEGURIDAD 3) SE DEBE REPLANTEAR EL INDICADOR POR CUANTO SUGIRIERON QUE SE DEBÍA CAMBIAR PERO NO LO REDEFINIERON.</t>
  </si>
  <si>
    <r>
      <t>1) EXISTE UN DOCUMENTO EN BORRADOR EN EL CUAL SE ESTABLECEN LOS REQUERIMIENTOS MÍNIMOS DE SEGURIDAD NECESARIOS PARA EVITAR EL DAÑO CAUSADO A LOS EQUIPOS POR LA MALA MANIPULACIÓN. 2)</t>
    </r>
    <r>
      <rPr>
        <sz val="40"/>
        <color indexed="10"/>
        <rFont val="Arial"/>
        <family val="2"/>
      </rPr>
      <t xml:space="preserve"> </t>
    </r>
    <r>
      <rPr>
        <sz val="40"/>
        <color indexed="8"/>
        <rFont val="Arial"/>
        <family val="2"/>
      </rPr>
      <t>SE REPLANTEA LA FECHA DE JULIO PARA OCTUBRE DE 2005.3) SE RECOMENDÓ A LOS FUNCIONARIOS DE SISTEMAS INFORMAR OPORTUNAMENTE LA COMPRA DE LA ACTUALIZACIÓN DEL ANTIVIRUS PARA QUE SE GESTIONE LA APROPIACIÓN DE DICHOS RECURSOS, 3) ELIMINAR EL INDICADOR RELACIONADO CON  CHEQUEOS CON ANTIVIRUS EXISTENTES Y ACTUALIZADOS REALIZADOS /CHEQUEOS CON ANTIVIRUS EXISTENTES Y ACTUALIZADOS PROGRAMADOS POR CUANTO LA ACTUALIZACIÓN SE HACE AUTOMÁTICAMENTE, LO IMPORTANTE ES ADQUIRIR LA ACTUALIZACIÓN DEL ANTIVIRUS.</t>
    </r>
  </si>
  <si>
    <t>1) SOLICITAR A LA EMPRESA DE VIGILANCIA, SE EFECTÚE REQUISAS AL PERSONAL TANTO AL INGRESO COMO A LA SALIDA DE LA ENTIDAD 2) LA DIVISIÓN ADMINISTRATIVA DEBE  INFORMAR A LA EMPRESA DE VIGILANCIA CONTRATADA PARA PRESTAR DICHO SERVICIO ANUALMENTE SOBRE LA APLICACIÓN DE ESE CONTROL Y HACER SEGUIMIENTO PARA QUE ELLOS CUMPLAN CON ESA DIRECTRIZ 3) REGISTRAR LA INFORMACIÓN RELACIONADA CON EL INDICADOR</t>
  </si>
  <si>
    <t>SE INCLUYE DENTRO DEL PROCESO COMO MECANISMO DE CONTROL, LA REVISIÓN POR PARTE DE LOS MÉDICOS DE LA DSA DE LAS SOLICITUDES DE REEMBOLSO PRESENTADAS PARA DETECTAR LAS ÁREAS EN LAS QUE ESTÁN FALLANDO LOS CONTRATISTAS Y DEFINIR PLANES DE MEJORAMIENTO ESPECÍFICOS QUE PERMITAN SOLUCIONAR LAS MISMAS.</t>
  </si>
  <si>
    <t xml:space="preserve">PARA EL AÑO 2005 SE HA PLANEADO EL DESARROLLO DE  5 ACTIVIDADES DE CULTURIZACIÓN  DE LAS CUALES EN EL PRIMER SEMESTRE A) SE ADELANTÓ UNA (1) QUE CONSISTIÓ EN UN SEGUIMIENTO AL USO DEL INTERNET AL 100% DE LOS EQUIPOS DEL FONDO EN BOGOTÁ. PARA EL SEGUNDO SEMESTRE DE 2005 SE TIENE PREVISTO B) ENVIAR POR REAL POPUP MENSAJES  TENDIENTES A PROMOVER EN LOS FUNCIONARIOS LA CULTURA DEL BUEN USO DE LOS EQUIPOS ASÍ COMO TAMBIÉN C) LA REALIZACIÓN DE TRES (3) AUDITORÍAS A LA UTILIZACIÓN DE INTERNET. </t>
  </si>
  <si>
    <t>SE RECOMENDÓ A LOS FUNCIONARIOS DE SISTEMAS REVISAR LOS PROCEDIMIENTOS RELACIONADOS CON EL SUBPROCESO "MANTENIMIENTO DE EQUIPOS Y SOFTWARE" Y DETERMINAR SI SE PUEDE INCLUIR COMO CONTROL PERMANENTE LA ACCIÓN DE GENERAR CULTURA EN LOS USUARIOS PARA EL BUEN USO DE LOS EQUIPOS ASÍ COMO TAMBIÉN SE SUGIERE A LA OPS ESTABLECER UNA RECOMENDACIONES GENERALES COMO RESULTADO DE LAS AUDITORÍAS GENERALES AL MANEJO DE LA HERRAMIENTA DEL INTERNET, PARA QUE TODOS LOS FUNCIONARIOS DEN CUMPLIMIENTO A ÉSTAS.</t>
  </si>
  <si>
    <t>LA DIVISIÓN ADMINISTRATIVA SOLICITO COTIZACIÓN A CODENSA SOBRE EL COSTO DE LA PLANTA ELÉCTRICA, QUIEN REMITIÓ ÉSTA  CON FECHA JULIO 27 DE 2005 POR VALOR DE $62,251,826 Y TENIENDO EN CUENTA QUE PARA ESTA VIGENCIA NO HAY RECURSOS, ESTA DIVISIÓN LA CONTEMPLÓ DENTRO DE LOS REQUERIMIENTOS DEL PROYECTO DE PRESUPUESTO PARA EL AÑO 2006.</t>
  </si>
  <si>
    <t>1) DURANTE EL PRIMER SEMESTRE DE 2005 SE PRESENTÓ UN (1) ERROR POR FALTA DE VALIDACIÓN DEL PERIODO CONTABLE, PARA LO CUAL SE CORRIGIÓ EL DATO EN EL SISTEMA FINANCIERO PERO SE ENCUENTRA PENDIENTE LA VALIDACIÓN POR PARTE DEL PROVEEDOR DEL SOFTWARE POR CUANTO NO HAY CONTRATO CON ESTE.2) SE RECOMENDÓ A LOS FUNCIONARIOS DE SISTEMAS DISEÑAR UN FORMATO PARA EL REGISTRO DE LAS EQUIVOCACIONES POR VALIDACIONES INCOMPLETAS. 3) LOS FUNCIONARIOS DE SISTEMAS SUGIEREN EXCLUIR LAS ACCIONES RELACIONADAS CON: A) REVISIONES DE USUARIO Y B) CAPACITACIONES 4) EL CUMPLIMIENTO DE LAS ACCIONES SE EVALUARÁ AL FINALIZAR EL AÑO.</t>
  </si>
  <si>
    <t>1) POLÍTICAS DE SEGURIDAD 2) LA OFICINA DE PLANEACIÓN Y SISTEMAS DEBE COORDINAR EL CUMPLIMIENTO DE LAS ACCIONES DENTRO DEL PLAZO ESTABLECIDO ASÍ COMO TAMBIÉN EL REGISTRO DE LA INFORMACIÓN RELACIONADA CON EL INDICADOR.</t>
  </si>
  <si>
    <t>POLÍTICAS ESTABLECIDAS, DIVULGADAS Y APLICADAS.</t>
  </si>
  <si>
    <t>CAMBIO EN EL NIVEL DE RIESGO DE ALTO A BAJO</t>
  </si>
  <si>
    <t>1) REINDUCCIÓN DEL MANEJO DE LOS APLICATIVOS, POLÍTICAS DE SEGURIDAD, REVISIONES PERIÓDICAS 2) OFICINA DE PLANEACIÓN Y SISTEMAS DEBE REITERAR LA SOLICITUD EFECTUADA A LA DIV. DE PERSONAL EN EL AÑO 2004.</t>
  </si>
  <si>
    <t>SOFTWARE CAPACITADOS/ TOTAL DE SOFTWARE DE LA ENTIDAD</t>
  </si>
  <si>
    <t xml:space="preserve">1)  ADQUISICIÓN DE LÍNEA DEDICADA PARA LAS COORDINACIONES MÉDICAS DEL FPS EN LAS OTRAS CIUDADES 2) LA OFICINA DE PLANEACIÓN Y SISTEMAS DEBE ADELANTAR EL ESTUDIO PARA LA  INSTALACIÓN </t>
  </si>
  <si>
    <t>LÍNEA DEDICADA INSTALADA</t>
  </si>
  <si>
    <t>SE RECOMENDÓ AL JEFE DE LA OPS DOCUMENTAR FORMALMENTE LA NECESIDAD TOMANDO COMO BASE LA JUSTIFICACIÓN TÉCNICA DE LA LÍNEA DEDICADA DE BOGOTÁ Y DEJARLA LISTA PARA PRESENTARLA CUANDO SE CUENTE CON LOS RECURSOS FINANCIEROS.</t>
  </si>
  <si>
    <t>CARENCIA DE CORREDOR FÉRREO PROPIO PARA PARQUEO DE LOS BIENES MUEBLES (EQUIPO FÉRREO) DE TRANSFERENCIA EN PODER DE TERCEROS Y EN PODER DEL FONDO.</t>
  </si>
  <si>
    <t>UNIDADES VENDIDAS EQUIPO FÉRREO/TOTAL DE UNIDADES</t>
  </si>
  <si>
    <t>TENIENDO EN CUENTA QUE LOS ELEMENTOS ESTÁN IDENTIFICADOS A TRAVÉS DE PLACAS METÁLICAS Y POR EL MATERIAL DE ALGUNOS ELEMENTOS, LA PLACA SE CAE FÁCILMENTE, LA DIVISIÓN DECIDIÓ GRABAR LOS ELEMENTOS CON LÁPIZ VIBROGRABADOR Y ACTUALIZAR DE ESTA MANERA LAS CUENTAS PERSONALES, SE TIENE UN CRONOGRAMA PARA DESARROLLAR ESTA ACTIVIDAD</t>
  </si>
  <si>
    <t>4) PUBLICAR EN LA INTRANET LA BASE DE DATOS ACTUALIZADA DE LAS CUENTAS PERSONALES PARA CONSULTA PERMANENTE ASÍ COMO TAMBIÉN EL FORMATO  PARA QUE SE REPORTEN LOS CAMBIOS GENERADOS DE ACUERDO A LAS NOVEDADES. 5) PROYECCIÓN DE UNA CIRCULAR PARA TODOS LOS FUNCIONARIOS CON LA FIRMA DEL DIRECTOR GENERAL, ESTABLECIENDO UNOS LINEAMIENTOS GENERALES PARA LA BUENA ADMINISTRACIÓN DEL PROCEDIMIENTO, ASÍ COMO TAMBIÉN RECORDANDO A LA DIVISIÓN DE PERSONAL LA OBLIGACIÓN DE REPORTAR LA INFORMACIÓN DE LOS MOVIMIENTOS DE PERSONAL Y A LOS JEFES EL REPORTE DE LOS CAMBIOS INTERNOS DE PUESTO DE LOS FUNCIONARIOS DE SU GRUPO DE TRABAJO.</t>
  </si>
  <si>
    <t>VINCULACIÓN DE PERSONAL SIN EL CUMPLIMIENTO DE REQUISITOS</t>
  </si>
  <si>
    <t>1) LA DIVISIÓN DE PERSONAL DEBE INCLUIR ESTOS CONTROLES EN EL PROCEDIMIENTO  2)  COORDINAR EL REGISTRO DE LA INFORMACIÓN RELACIONADA CON LOS INDICADORES.</t>
  </si>
  <si>
    <t>1) TÉCNICO ADMINISTRATIVO      2) JEFE DE PERSONAL 3) FUNCIONARIO DE CONTABILIDAD</t>
  </si>
  <si>
    <t>REALIZAR UN PAGO DIFERENTE A LA FORMA PACTADA EN EL CONTRATO Y/O ORDEN DE SERVICIO</t>
  </si>
  <si>
    <t>No DE PAGOS DIFERENTE A LA FORMA PACTADA EN EL CONTRATO Y/O ORDEN DE SERVICIO/ No DE PAGOS REALIZADOS</t>
  </si>
  <si>
    <t>ADMINISTRACIÓN DE SISTEMAS / OFICINA DE PLANEACIÓN Y SISTEMAS / DIVISIÓN ADMINISTRATIVA</t>
  </si>
  <si>
    <t>MACROPROCESO SEGURIDAD SOCIAL EN SALUD</t>
  </si>
  <si>
    <t>MACROPROCESO FINANCIERO</t>
  </si>
  <si>
    <t>PÉRDIDA DE INFORMACIÓN</t>
  </si>
  <si>
    <t>REGISTRAR LA INFORMACIÓN RELACIONADA CON EL INDICADOR</t>
  </si>
  <si>
    <t xml:space="preserve">1) DURANTE EL MES DE JUNIO DE 2,005 SE REALIZÓ CHEQUEO A LOS EQUIPOS DE LA ENTIDAD PARA DETERMINAR EL MANEJO ÓPTIMO DEL INTERNET 2). POR MEDIO DEL APLICATIVO REAL POPUP SE HAN ENVIADO MENSAJES CON EL FIN DE CULTURIZAR A LOS FUNCIONARIOS EN EL MANEJO DE LOS EQUIPOS.    </t>
  </si>
  <si>
    <t>DE LOS 84 EQUIPOS EN FUNCIONAMIENTO,  DURANTE LOS MESES DE JUNIO, JULIO Y AGOSTO DE 2,005,  34 HAN REPORTADO FALLAS, LAS CUALES  FUERON SOLUCIONADAS OPORTUNAMENTE POR PARTE DE LA OPS</t>
  </si>
  <si>
    <t xml:space="preserve">"ENVIAR OFICIO DE INCONSISTENCIA AL ENCARGADO DE LA BASE DE DATOS".1) INCLUIR EL CONTROL CITADO ANTERIORMENTE EN LOS PROCEDIMIENTOS 2) CONTINUAR REPORTANDO LA INFORMACIÓN RELACIONADA CON EL INDICADOR.                                                   </t>
  </si>
  <si>
    <t xml:space="preserve">"VERIFICACIÓN DE PLANILLAS"  1) INCLUIR EL CONTROL CITADO ANTERIORMENTE EN LOS PROCEDIMIENTOS 2) CONTINUAR REPORTANDO LA INFORMACIÓN RELACIONADA CON EL INDICADOR.                                            </t>
  </si>
  <si>
    <t>NO SE VALIDARON RIPS DURANTE EL PRIMER SEMESTRE DE 2005 POR FALTA DE RECURSOS PARA CONTRATAR SOFTWARE VALIDADOR DE RIPS</t>
  </si>
  <si>
    <t>1) DAR CONTINUIDAD A LA EJECUCIÓN DE LOS PLANES Y PROGRAMAS IMPLEMENTADOS EN LA ENTIDAD (PLAN INDICATIVO, ACCIÓN, ETC) 2) REDEFINIR ACCIONES DE ACUERDO A LO PLANEADO PARA EL PRESENTA AÑO.</t>
  </si>
  <si>
    <t>ACTIVIDADES DESARROLLADAS / ACTIVIDADES PLANEADAS</t>
  </si>
  <si>
    <t>No. INCONSISTENCIAS CORREGIDAS / No. DE INCONSISTENCIAS A CORREGIR</t>
  </si>
  <si>
    <t>No. DE RECLAMACIONES POR ERRORES EN LA LIQUIDACIÓN EN PRESTACIONES ECONÓMICAS / No. TOTAL DE RECLAMACIONES RECIBIDAS</t>
  </si>
  <si>
    <t>FALTA DE COMPROMISO DE LOS FUNCIONARIOS DE LA ENTIDAD PARA  ACEPTAR  EL DESARROLLO  DE LAS FUNCIONES DE LA OFICINA DE CONTROL INTERNO.</t>
  </si>
  <si>
    <t xml:space="preserve">1) REVISAR E INCLUIR EL SIGUIENTE CONTROL EN LOS PROCEDIMIENTOS: "COMO MEDIDA PREVENTIVA Y CORRECTIVA EN ADELANTE LOS FUNCIONARIOS QUE MANEJAN EL ARCHIVO NO HARÁN PRÉSTAMO DE DOCUMENTOS QUE NO SEAN SOLICITADOS POR EL SISTEMA DOC_PLUS". </t>
  </si>
  <si>
    <t>1) REVISAR EN EL ACTA DEL COMITÉ DE ARCHIVO LA POLÍTICA ADOPTADA POR LA ENTIDAD RESPECTO A LA FOLIACIÓN DE LOS DOCUMENTOS 2) INCLUIR EL CONTROL DENTRO DEL PROCEDIMIENTO 3) REGISTRAR PERIÓDICAMENTE LA INFORMACIÓN DEL INDICADOR</t>
  </si>
  <si>
    <t>SE RECOMENDÓ A LOS FUNCIONARIOS DE SISTEMAS INCLUIR DENTRO DEL FORMATO ESTABLECIDO PARA EL REGISTRO DE LAS FALLAS EN LOS EQUIPOS REPORTADAS POR LOS DIFERENTES USUARIOS, LO RELACIONADO CON LA CAUSA DE LAS FALLAS, ACCIONES CORRECTIVAS O PREVENTIVAS IMPLEMENTADAS POR SISTEMAS Y LAS ACCIONES PENDIENTES O QUE DEBEN SER ADELANTADAS POR OTROS INSTANCIAS.</t>
  </si>
  <si>
    <t xml:space="preserve">1) JEFE DIVISIÓN ADMINISTRATIVA - PROFESIONAL ESPECIALIZADO                                                               </t>
  </si>
  <si>
    <t xml:space="preserve">2) JEFE DIVISIÓN ADMINISTRATIVA - PROFESIONAL ESPECIALIZADO-JEFE OFICINA JURÍDICA - TÉCNICO ADMINISTRATIVO - JUNTA DE LICITACIONES Y ADQUISICIONES </t>
  </si>
  <si>
    <t>3)  JEFE DIVISIÓN ADMINISTRATIVA - PROFESIONAL ESPECIALIZADO</t>
  </si>
  <si>
    <t>4) JEFE DIVISIÓN ADMINISTRATIVA - PROFESIONAL ESPECIALIZADO</t>
  </si>
  <si>
    <t xml:space="preserve">CARENCIA DE RECURSOS FINANCIEROS PARA ASEGURAR LA TOTALIDAD DE LOS BIENES DE TRANSFERENCIA PROPIEDAD DE LA ENTIDAD </t>
  </si>
  <si>
    <t>PROFESIONAL ESPECIALIZADO - TÉCNICOS ADMINISTRATIVOS DIV. ADMINISTRATI VA</t>
  </si>
  <si>
    <t>JEFE DIV ADMINISTRATIVA - PROFESIONAL ESPECIALIZADO</t>
  </si>
  <si>
    <t>JEFE DIV ADMINISTRATIVA - PROFESIONAL ESPECIALIZADO - COORDINADOR DE PRESUPUESTO Y CARTERA</t>
  </si>
  <si>
    <t>SEPTIEMBRE DE 2005</t>
  </si>
  <si>
    <t>1) PROCEDIMIENTO DISEÑADO, DIVULGADO Y APLICADO. 2) CRONOGRAMA DE LAS ÁREAS.3) SOLICITUDES DE PUBLICACIÓN EXTEMPORÁNEAS/TOTAL DE SOLICITUDES DE PUBLICACIÓN</t>
  </si>
  <si>
    <t>SUBDIRECCIÓN FINANCIERO                    TÉCNICO DE CARTERA</t>
  </si>
  <si>
    <t xml:space="preserve">PRESTACIONES SOCIALES            </t>
  </si>
  <si>
    <t>ERRORES EN LA LIQUIDACIÓN DE LAS PRESTACIONES ECONÓMICAS</t>
  </si>
  <si>
    <t>JEFE DIVISIÓN PRESTACIONES ECONÓMICAS</t>
  </si>
  <si>
    <t>CUMPLIMIENTO DEL CRONOGRAMA ESTABLECIDO PARA SU IMPLEMENTACIÓN</t>
  </si>
  <si>
    <t>2). No. DE CONTRATOS REVISADOS QUE INCUMPLEN CON EL PROCEDIMIENTO/No. DE CONTRATOS REVISADOS</t>
  </si>
  <si>
    <t xml:space="preserve">VALIDACIÓN DE TIPO Y NUMERO DE DOCUMENTO, NOMBRES, APELLIDOS 1) INCLUIR EL CONTROL CITADO ANTERIORMENTE EN LOS PROCEDIMIENTOS 2) CONTINUAR REPORTANDO LA INFORMACIÓN RELACIONADA CON EL INDICADOR.                                            </t>
  </si>
  <si>
    <t>No. DE FRAUDES EN EL PAGO DE LAS MESADAS PENSIONALES / No. DE PAGOS EFECTUADOS.</t>
  </si>
  <si>
    <t>AGOSTO A DICIEMBRE DE 2005</t>
  </si>
  <si>
    <t>POLÍTICAS DISEÑADAS</t>
  </si>
  <si>
    <t>POLÍTICAS DIVULGADAS</t>
  </si>
  <si>
    <t>No. DE INCONSISTENCIAS OBSERVADAS POR INCUMPLIMIENTO DE NORMAS</t>
  </si>
  <si>
    <t xml:space="preserve">SUBDIRECTOR FINANCIERO, JEFES DE DIVISIÓN DE CONTABILIDAD Y TESORERÍA </t>
  </si>
  <si>
    <t>"CONTINUAR CON LA ACTIVIDAD DE AUTOCONTROL Y REVISION Y APROBACION DE CONTABILIDAD" 1) INCLUIR EL CONTROL CITADO ANTERIORMENTE EN LOS PROCEDIMIENTOS 2) COORDINAR CON  LA OFICINA DE PLANEACIÓN Y SISTEMAS EL DESARROLLO DE UN FORMATO QUE FACILITE EL REGISTRO DE LA INFORMACIÓN QUE PIDE EL INDICADOR 3) REPORTAR LA INFORMACIÓN DEL INDICADOR.</t>
  </si>
  <si>
    <t>2) INCLUIR CONTROLES DENTRO DE LOS PROCEDIMIENTOS COMO RESULTADO DE LAS POLÍTICAS DE CONTROL INTERNO ADOPTADAS</t>
  </si>
  <si>
    <t>3) ASEGURAR EL REPORTE DE LA INFORMACIÓN RELACIONADA CON LOS INDICADORES.</t>
  </si>
  <si>
    <t>"CONTINUAR CON EL SISTEMAS DE AUTOCONTROL PERMANENTE" 1) INCLUIR EL SISTEMA DE AUTOCONTROL EN LOS PROCEDIMIENTOS 2) EL ÁREA FINANCIERA DEBE ASEGURAR QUE SE REPORTE LA INFORMACIÓN DE LOS INDICADORES Y COORDINAR CON  LA OFICINA DE PLANEACIÓN Y SISTEMAS EL DESARROLLO DE UN FORMATO QUE FACILITE EL REPORTE DE LA INFORMACIÓN QUE PIDE EL INDICADOR.</t>
  </si>
  <si>
    <t>"CONTINUAR CON EL SISTEMA DE AUTOCONTROL PERMANENTE" 1) INCLUIR EL SISTEMA DE AUTOCONTROL CITADO ANTERIORMENTE EN LOS PROCEDIMIENTOS. 2) EL ÁREA FINANCIERA DEBE ASEGURAR QUE SE REPORTE LA INFORMACIÓN DE LOS INDICADORES</t>
  </si>
  <si>
    <t>OFICINA DE PLANEACIÓN Y SISTEMAS "CONTROL INTERNO"</t>
  </si>
  <si>
    <t>RIESGO EVITADO</t>
  </si>
  <si>
    <t>JEFE OFICINA                     DELEGADOS OFICINA</t>
  </si>
  <si>
    <t>DEBE CONTINUAR PARA EFECTO DE SEGUIMIENTOS TOMANDO COMO REFERENCIA LA INFORMACIÓN DEL INDICADOR.</t>
  </si>
  <si>
    <t>DEBE CONTINUAR PARA EFECTOS DE SEGUIMIENTO TOMANDO COMO REFERENCIA LA INFORMACIÓN DEL INDICADOR.</t>
  </si>
  <si>
    <t>1) No. DE RECLAMACIONES DE REEMBOLSO /No.DE ATENCIONES REALIZADAS POR LOS CONTRATISTAS</t>
  </si>
  <si>
    <t>RIESGO EVITADO, DEBE CONTINUAR PARA EFECTOS DE SEGUIMIENTO</t>
  </si>
  <si>
    <t>DEBE CONTINUAR HASTA QUE SE DESARROLLEN LAS ACCIONES PROPUESTAS</t>
  </si>
  <si>
    <t xml:space="preserve">A PARTIR DEL AÑO 2005 SE IMPLEMENTÓ UN NUEVO CONTROL QUE CONSISTE EN QUE ANTES QUE EL SUBDIRECTOR FIRME EL CDP, ÉSTE DEBE SER VERIFICADO POR QUIEN LO EXPIDE Y POR OTRO FUNCIONARIO DEL ÁREA. LA SECRETARIA DE LA OFICINA REGISTRA EN UNA BITÁCORA LAS NOVEDADES OCURRIDAS DURANTE EL PERIODO POR ERRORES EN LOS CERTIFICADOS EXPEDIDOS. SE HA OBSERVADO CUMPLIMIENTO DE LAS INSTRUCCIONES IMPARTIDAS A TRAVÉS DEL  MEMORANDO DG-1447 DE AGOSTO 26 DE 2004  PARA LA SOLICITUD DE LOS CDP Y EL REGISTRO DEL COMPROMISO. </t>
  </si>
  <si>
    <t>DURANTE EL PRIMER SEMESTRE SE FORMULARON 124 CUENTAS DE LAS 126 CUENTAS A COBRAR.</t>
  </si>
  <si>
    <t>DURANTE EL SEMESTRE SE RECIBIÓ UN TOTAL DE 52 CUENTAS, DE LAS CUALES SE DEPURARON 6.</t>
  </si>
  <si>
    <t>NO REPORTARON LA INFORMACIÓN DEL INDICADOR, SE RECOMIENDA A LA SECRETARÍA GENERAL DELEGAR EN UN FUNCIONARIO LA RESPONSABILIDAD DE LLEVAR EL CONTROL PARA EL REPORTE DE LA INFORMACIÓN DEL INDICADOR.</t>
  </si>
  <si>
    <t>CAMBIO EN EL NIVEL DE RIESGO DE MEDIO A BAJO.</t>
  </si>
  <si>
    <t>LA OPS EN COMITÉ DIRECTIVO MANIFESTÓ LA NECESIDAD DE LA ADQUISICIÓN DE LÍNEA DEDICADA PARA LAS DIVISIONES DE LA ENTIDAD,  LA CUAL FUE RECHAZADA POR FALTA DE PRESUPUESTO.</t>
  </si>
  <si>
    <t>CAMBIO EN EL NIVEL DE RIESGO PASÓ DE BAJO A MEDIO.</t>
  </si>
  <si>
    <t>RADICACIÓN Y REGISTRO ILEGAL DE UN DOCUMENTO PARA TRÁMITE POR PARTE DEL FONDO PASIVO SOCIAL DE FCN.</t>
  </si>
  <si>
    <t>DESACTUALIZACIÓN DEL MANUAL DE PROCESOS Y PROCEDIMIENTOS DE CONTRATACIÓN</t>
  </si>
  <si>
    <t>NUMERO DE CERTIFICACIONES DE INCUMPLIMIENTO CORREGIDAS/ NUMERO DE CERTIFICACIONES DE INCUMPLIMIENTO EXPEDIDAS</t>
  </si>
  <si>
    <t xml:space="preserve">1) AUXILIAR DE OFICINA        2) TÉCNICO ADMINISTRATIVO                                  3) JEFE DE PERSONAL </t>
  </si>
  <si>
    <t>No. DE CERTIFICACIONES EXPEDIDAS CON INFORMACIÓN ERRADA / No. TOTAL DE CERTIFICACIONES EXPEDIDAS.</t>
  </si>
  <si>
    <t xml:space="preserve">*DIRECCIÓN GENERAL                *DIVISIÓN DE PERSONAL         *DAFP               </t>
  </si>
  <si>
    <t xml:space="preserve">TECNICO DE PRESUPUESTO Y TECNICO DE CONTABILIDAD, COORDINADOR DE PRESUPUESTO, JEFE DE CONTABILIDAD  Y SUBDIRECTOR FINANCIERO  </t>
  </si>
  <si>
    <t>1) No. DE OBLIGACIONES CON IMPUTACIÓN CONTABLE ERRADA / No. TOTAL DE OBLIGACIONES GENERADAS</t>
  </si>
  <si>
    <t>ESTA ACTIVIDAD YA SE CUMPLIÓ EN UN 100%</t>
  </si>
  <si>
    <t xml:space="preserve">LA MAYORÍA DE OBLIGACIONES QUE NO CUMPLIERON CON LOS REQUISITOS MÍNIMOS PARA SU PAGO SE RELACIONABAN CON LA FALTA DE ENVÍO DE LA CERTIFICACIÓN DE APORTE A PENSIONES PARA EL CASO DE LOS CONTRATISTAS Y COMO MEDIDA DE CONTROL PARA REGULAR ESTE PROCESO LA SF EMITIÓ UNA CIRCULAR DIRIGIDA  A TODOS LOS FUNCIONARIOS DEL FONDO (SF-470 DE JUNIO 30 DE 2005) QUE HAN SIDO DELEGADOS COMO INTERVENTORES, INFORMANDO LAS ACTIVIDADES QUE DEBEN ADELANTAR DENTRO DEL SEGUIMIENTO: </t>
  </si>
  <si>
    <t xml:space="preserve">1) A PARTIR DEL AÑO 2005 SE IMPLEMENTÓ UN NUEVO CONTROL QUE CONSISTE EN QUE ANTES QUE EL SUBDIRECTOR FIRME EL CDP, ÉSTE DEBE SER VERIFICADO POR QUIEN LO EXPIDE Y POR OTRO FUNCIONARIO DEL ÁREA REVISANDO QUE TODA LA INFORMACIÓN QUE SE INCLUYE EN ESTE CONCUERDE CON LA SOLICITUD Y QUE SE HAYA AFECTADO EL RUBRO QUE CORRESPONDA. LA SECRETARIA DE LA OFICINA REGISTRA EN UNA BITÁCORA LAS NOVEDADES OCURRIDAS DURANTE EL PERIODO POR ERRORES EN LOS CERTIFICADOS EXPEDIDOS.  </t>
  </si>
  <si>
    <t xml:space="preserve">2) COMO CONSECUENCIA DE LA OBLIGATORIEDAD EN EL REPORTE DEL SIDEF, LA ENTIDAD RELACIONÓ LAS CUENTAS CONTABLES CON LAS PRESUPUESTALES  Y PARA ELLO GENERÓ UN LISTADO CON DICHA HOMOLOGACIÓN, EL CUAL SIRVE DE CONTROL  A LOS FUNCIONARIOS EN EL MOMENTO DE LLEVAR A CABO LA AFECTACIÓN CONTABLE O PRESUPUESTAL. ESTÁ PENDIENTE LA APROBACIÓN DEL CONTRATO CON XENCO PARA QUE SE INCLUYA DICHO CONTROL EN EL SISTEMA FINANCIERO, NECESIDAD REPORTADA MEDIANTE E-MAL DEL DÍA 22 DEA AGOSTO/05 A LA OFICINA DE PLANEACIÓN Y SISTEMAS. </t>
  </si>
  <si>
    <t xml:space="preserve">1) LAS DOS  CUENTAS QUE NO FUERON FORMULADAS CORRESPONDEN A DISTRITO DE SANTAMARTA DE LA CUAL SE ENCUENTRA PENDIENTE EL CONCEPTO DE PRESCRIPCIÓN POR PARTE DEL MINISTERIO DE LA PROTECCIÓN SOCIAL SOLICITADO MEDIANTE DG-615 DE 11/05/2005 Y LA OTRA CORRESPONDE A LA STF EN LIQUIDACIÓN DE LA CUAL SE ENCUENTRA PENDIENTE QUE REMITAN EL TOTAL DE LA DOCUMENTACIÓN JURÍDICA Y ADMINISTRATIVA PARA QUE CARTERA EFECTÚE UNA REVISIÓN TOTAL. </t>
  </si>
  <si>
    <t xml:space="preserve">2) LA CUENTA APORTANTES AL SERVICIO DE SALUD SE ENCUENTRA EN DEPURACIÓN POR PARTE DE CONTABILIDAD POR LO TANTO CARTERA AÚN NO PUEDE ESTABLECER LOS SALDOS A COBRAR. </t>
  </si>
  <si>
    <t>3) CARTERA HA VENIDO DESARROLLANDO ACCIONES DE COBRO PERO EL NIVEL DE RIESGO CONTINÚA IGUAL POR  CUANTO SE ENCUENTRA PENDIENTE CULMINAR LA DEFINICIÓN DEL PROCEDIMIENTO DE COBROS JURÍDICOS ASÍ COMO TAMBIÉN EL PROCEDIMIENTO PARA EL COBRO DE CUOTAS PARTES QUE SON CANCELADAS POR SENTENCIA PERO QUE POSTERIORMENTE EL FONDO DEBE REVISAR PORQUE PUEDE EXISTIR CONCURRENCIA CON LA OTRA ENTIDAD.</t>
  </si>
  <si>
    <t xml:space="preserve">LA OFICINA DE PLANEACIÓN PLANTEÓ DESARROLLAR LAS SIGUIENTES ACTIVIDADES TENDIENTES A MEJORAR LAS DEBILIDADES QUE SE CONTINÚAN PRESENTANDO POR FALTA DE PLANEACIÓN: A) CONSOLIDACIÓN DE UN CRONOGRAMA PARA LA PREPARACIÓN  DE TODOS LOS INFORMES QUE DEBE PRESENTAR  LA ENTIDAD A LOS DIFERENTES ENTES DE CONTROL  DE TAL MANERA QUE SE ESTABLEZCAN PLAZOS MÁXIMOS PARA LA ENTREGA DE ESTOS A QUIENES TENGAN QUE REVISARLOS Y APROBARLOS, COMO MEDIDA PREVIA DE CONTROL. </t>
  </si>
  <si>
    <t>B) REPORTAR A LA DIVISIÓN DE PERSONAL LA NECESIDAD DE BRINDAR CAPACITACIÓN EN EL TEMA DE "PLANEACIÓN ESTRATÉGICA E INDICADORES DE GESTIÓN" A TODO EL GRUPO DE JEFES DE LA ENTIDAD. C) ESTABLECER LA GENERACIÓN DE UN INFORME DE GESTIÓN ANUAL POR DEPENDENCIAS CON CORTE A DICIEMBRE 31 , PARA PRESENTARLO A LA DIRECCIÓN GENERAL INFORMANDO LOS LOGROS OBTENIDOS, ASÍ COMO TAMBIÉN LAS DIFICULTADES QUE SE ENCONTRARON EN EL DESARROLLO DE LOS PROCESOS A CARGO.</t>
  </si>
  <si>
    <t>UN FUNCIONARIO DE CONTABILIDAD ES EL ENCARGADO DE EFECTUAR EL CONTROL A LAS LIQUIDACIONES DE DICHAS DEDUCCIONES,  Y UNA VEZ VERIFICADAS,  DEVUELVE LAS OP QUE VIENEN CON INFORMACIÓN INCONSISTENTE. YA SE IMPARTIERON INSTRUCCIONES CLARAS SOBRE LOS PUNTOS DE CONTROL QUE DEBE APLICAR EL FUNCIONARIO QUE HACE DICHA LIQUIDACIÓN. SE RECOMENDÓ AL FUNCIONARIO DE CONTABILIDAD LLEVAR UN CONTROL QUE PERMITA DETERMINAR CUÁL ES LA CAUSA DE DE ESTAS OMISIONES PARA ASÍ PODER IMPLEMENTAR CONTROLES ADECUADOS.</t>
  </si>
  <si>
    <t>SE ACTUALIZÓ EN LA INTRANET LA INFORMACIÓN RELACIONADA CON NORMATIVIDAD SOBRE ARCHIVOS "Por la cual se informar a las autoridades, archivistas, funcionarios y ciudadanos en general, acerca de los más importantes preceptos y las normas escenciales relativas a los archivos" del Fondo Y EN EL MES DE ABRIL LOS FUNCIONARIOS ENCARGADOS DEL MANEJO DEL ARCHIVO CENTRAL ADELANTARON UNA REINDUCCIÓN SOBRE LAS NORMAS DE ARCHIVO Y UTILIZACIÓN DEL SISTEMA DOC_PLUS PARA EL PROCESO DE ARCHIVO DEL FONDO.2) SE OBSERVÓ QUE NO REPORTARON LA INFORMACIÓN DEL INDICADOR, POR TANTO, SE RECOMIENDA A LA SECRETARÍA GENERAL DELEGAR EN SUS FUNCIONARIOS EL REPORTE DE ÉSTA PERIÓDICAMENTE.</t>
  </si>
  <si>
    <t>INFORMACIÓN , TUTELAS, QUEJAS Y RECLAMOS / SECRETARÍA GENERAL / OFICINA DE PLANEACIÓN Y SISTEMAS</t>
  </si>
  <si>
    <t>FALTA DE INTEGRACIÓN DEL SISTEMA ÚNICO DE ATENCIÓN AL USUARIO.</t>
  </si>
  <si>
    <t>DEFINIR EL SISTEMA ÚNICO DE ATENCIÓN AL USUARIO DEL FONDO DE PASIVO SOCIAL DE FERROCARRILES NACIONALES DE COLOMBIA: 1) LA OFICINA DE PLANEACIÓN Y SISTEMAS DEBE RETOMAR ESTE PROCESO Y PLANTEAR NUEVAS ACTIVIDADES SI ASÍ LO CONSIDERA NECESARIO  2) TENER EN CUENTA EL PROCESO QUE SE VIENE ADELANTANDO PARA LA AUTOMATIZACIÓN DE QUEJAS Y RECLAMOS CON EL GRUPO DE CONTROL INTERNO 3) TENER EN CUENTA EL CRONOGRAMA PLANTEADO EN EL PLAN DE DESARROLLO ADMINISTRATIVO 4) REPORTAR PERIÓDICAMENTE LA INFORMACIÓN DE LOS INDICADORES.</t>
  </si>
  <si>
    <t>SISTEMA ÚNICO DEFINIDO Y APROBADO</t>
  </si>
  <si>
    <t xml:space="preserve">1) ÁREAS QUE REPORTARON LA INFORMACIÓN / ÁREAS QUE DEBEN REPORTAR LA INFORMACIÓN. </t>
  </si>
  <si>
    <t>POLÍTICAS DEFINIDAS Y COMUNICADAS A LOS USUARIOS</t>
  </si>
  <si>
    <t>DEMORA EN LA ENTREGA DE LA INFORMACIÓN, PARA PUBLICAR EN LA PAGINA WEB</t>
  </si>
  <si>
    <t>1) GENERAR POLÍTICA O PROCEDIMIENTO, DONDE ESTIPULE LA INFORMACIÓN A PUBLICAR Y LOS PLAZOS MÍNIMOS DE RECEPCIÓN DE ESTA. 2) DISEÑO DE CRONOGRAMA DONDE ESTIPULEN LOS PLAZOS PARA EL ENVÍO DE LA INFORMACIÓN A PUBLICAR POR PARTE DE LAS DIFERENTES ÁREAS DE LA ENTIDAD 3) EL JEFE DE LA OFICINA DE PLANEACIÓN DEBE COORDINAR EL CUMPLIMIENTO DE LAS ACCIONES PLANTEADAS, DENTRO DEL PLAZO ESTABLECIDO ASÍ COMO TAMBIÉN EL REPORTE DE LA INFORMACIÓN RELACIONADA CON LOS INDICADORES</t>
  </si>
  <si>
    <t>FUNCIONARIOS DE SISTEMAS. JEFES DE CADA DIVISIÓN</t>
  </si>
  <si>
    <t xml:space="preserve">LA OFICINA DE PLANEACIÓN Y SISTEMAS ELABORÓ UN PROYECTO DE PROCEDIMIENTO,  ESTIPULANDO LOS PLAZOS MÍNIMOS DE RECEPCIÓN DE LA INFORMACIÓN A PUBLICAR EN LA PÁGINA WEB, RELACIONADA CON LICITACIONES INVITACIONES Y DEMÁS PROCESOS DE CONTRATACIÓN. A LA FECHA SE ENCUENTRA EN REVISIÓN POR PARTE DE LA OFICINA JURÍDICA PARA SUS OBSERVACIONES. </t>
  </si>
  <si>
    <t>NO SE PRESENTÓ HURTO DE EQUIPOS, LA DSAD COORDINÓ EL DESARROLLO DE LAS SIGUIENTES ACTIVIDADES: A) ADQUISICIÓN DE UNA ALARMA CON CENSORES UBICADOS DE ROBO QUE FUERON DISTRIBUIDOS EN LAS ZONAS DE MAS RIESGO (VENTANAS QUE DAN HACIA LA CARRERA 18) MEZANINE (2), DIV TESORERÍA (1), PREST. ECONÓMICAS (1) CON PUNTO DE ACTIVACIÓN EN EL TERCER PISO (SECRETARIA DG).</t>
  </si>
  <si>
    <t>Consolidó: Grupo de Trabajo de Control Interno</t>
  </si>
  <si>
    <t>Agosto de 2005.</t>
  </si>
  <si>
    <t>1) DIVULGAR A TRAVÉS DE LA INTRANET  DE LA ENTIDAD LAS NORMAS DEL ARCHIVO GENERAL DE LA NACIÓN Y DEL FPS Y PROMOVER SU APLICACIÓN 2) PUBLICAR EN INTRANET LA PRESENTACIÓN UTILIZADA PARA EL PROCESO DE SOCIALIZACIÓN DE LAS NORMAS 3) REGISTRAR PERIÓDICAMENTE LA INFORMACIÓN DEL INDICADOR.</t>
  </si>
  <si>
    <t xml:space="preserve"> No. DE CUENTAS CON OMISIÓN DE DESCUENTOS DE LEY / No. TOTAL DE CUENTAS TRAMITADAS.</t>
  </si>
  <si>
    <t>FALTA DE OBJETIVIDAD EN LA EVALUACIÓN DEL DESEMPEÑO, APLICACIÓN INADECUADA DE LA METODOLOGÍA POR PARTE DE LOS EVALUADORES DEL DESEMPEÑO.</t>
  </si>
  <si>
    <t>DESACTUALIZACIÓN DE LA BASE DE DATOS DE  LAS CUENTAS PERSONALES DE LOS FUNCIONARIOS DEL FONDO PASIVO.</t>
  </si>
  <si>
    <t>JEFE DE DIVISIÓN                            PROFESIONAL ESPECIALIZADO                          AUXILIAR DE OFICINA</t>
  </si>
  <si>
    <t xml:space="preserve">DURANTE EL I SEMESTRE SE TRABAJÓ EN LA CONSOLIDACIÓN DEL MANUAL DE SEGUIMIENTO Y SUPERVISIÓN DE LA CONTRATACIÓN DEL FONDO, COMO RESULTADO EXISTE UN BORRADOR CON LOS PROCEDIMIENTOS PARA LOS CONTRATOS DEFINIDOS POR LA OFICINA JURÍDICA Y ALGUNOS FORMATOS PARA ESTANDARIZAR LOS CUALES ESTÁN SIENDO COMPLEMENTADOS POR ESTA ÚLTIMA. </t>
  </si>
  <si>
    <t>FALLAS DE COMUNICACIÓN</t>
  </si>
  <si>
    <t>SECRETARIA GENERAL</t>
  </si>
  <si>
    <t>NORMAS APLICADAS/NORMAS VIGENTES EN LA MATERIA</t>
  </si>
  <si>
    <t>MEDIO</t>
  </si>
  <si>
    <t>DIVISIÓN ADMINISTRATIVA</t>
  </si>
  <si>
    <t>EQUIPOS HURTADOS / TOTAL DE EQUIPOS DE LA ENTIDAD</t>
  </si>
  <si>
    <t>FALLAS EN LOS EQUIPOS</t>
  </si>
  <si>
    <t>EQUIVOCACIONES POR VALIDACIONES INCOMPLETAS</t>
  </si>
  <si>
    <t>ACCESOS NO AUTORIZADOS</t>
  </si>
  <si>
    <t>1) SOLICITAR CAPACITACIÓN, ASISTIR A SEMINARIOS GRATUITOS, CONTACTAR ENTIDADES QUE OFREZCAN CAPACITACIONES.2) CONTINUAR REPORTANDO LA INFORMACIÓN RELACIONADA CON EL INDICADOR</t>
  </si>
  <si>
    <t>1) DURANTE EL I SEMESTRE DE 2005 NO SE IDENTIFICARON INCONSISTENCIAS POR INCUMPLIMIENTO DE LAS NORMAS.2) EL JEFE DE CONTABILIDAD MANIFESTÓ QUE FALTA MAYOR INTEGRALIDAD EN LOS ANÁLISIS DE LAS NORMAS QUE GENERAN TRANSVERSALIDAD EN EL PROCEDIMIENTO.</t>
  </si>
  <si>
    <t>DURANTE EL PRIMER SEMESTRE NO SE LLEVÓ EL CONTROL PARA DETERMINAR SI ESTÁN APLICANDO AUTOCONTROL PERMANENTE. SE RECOMENDÓ AL JEFE DE CONTABILIDAD EXIGIR A LOS FUNCIONARIOS EL REPORTE DE LA INFORMACIÓN  RELACIONADA CON EL INDICADOR PARA QUE A PARTIR DE ÉSTA SE INTRODUZCAN ACCIONES DE MEJORAMIENTO.</t>
  </si>
  <si>
    <t xml:space="preserve">2) No DE INTERFASES REPORTADAS CON ERRORES/ No TOTAL DE INTERFASES REPORTADAS EN UN MES                           </t>
  </si>
  <si>
    <t>SE RECOMENDÓ AL FUNCIONARIO DE CONTABILIDAD RESPONSABLE DE VERIFICAR LA INFORMACIÓN QUE PASA POR INTERFASE , LLEVAR EL REGISTRO DETALLADO DE TAL MANERA QUE PERMITA REPORTAR LA INFORMACIÓN DEL INDICADOR E IMPLEMENTAR UN PROCEDIMIENTO PARA ASEGURAR QUE LAS ÁREAS SE ENTEREN DE LOS ERRORES EN LA INFORMACIÓN REPORTADA ASÍ COMO TAMBIÉN DE LA EXTEMPORANEIDAD DEL ENVÍO DE DICHA INFORMACIÓN, ESTO CON EL FIN DE QUE SE TOMEN LOS CORRECTIVOS DEL CASO Y PARA QUE EL GRUPO DE CONTROL INTERNO PUEDA HACER SEGUIMIENTO A LOS COMPROMISOS ADQUIRIDOS POR CADA ÁREA PARA EL MEJORAMIENTO DEL PROCESO DEL FLUJO DE LA INFORMACIÓN HACIA CONTABILIDAD.</t>
  </si>
  <si>
    <t>NO REPORTARON LA INFORMACIÓN DEL INDICADOR</t>
  </si>
  <si>
    <t>CARTERA HA VENIDO DESARROLLANDO ACTIVIDADES PARA ESTABLECER SALDOS A PAGAR PERO SOLO HA OBTENIDO RESPUESTA POR PARTE DE SEIS ENTIDADES CUYA CUENTA YA SE ENCUENTRA EN PRESUPUESTO PARA EL RESPECTIVO PAGO. LAS OTRAS 46 ENTIDADES NO HAN DADO RESPUESTA A LAS OBJECIONES PLANTEADAS POR EL FONDO EN CUANTO A LOS SALDOS COBRADOS POR ÉSTAS.</t>
  </si>
  <si>
    <t xml:space="preserve">SE RECOMENDÓ A LOS FUNCIONARIOS DE SISTEMAS INCLUIR EN LAS POLÍTICAS QUE ESTÁN DOCUMENTANDO LO RELACIONADO CON LA CONSERVACIÓN DE COPIAS DE SEGURIDAD EN LUGARES DIFERENTES AL FONDO ASÍ COMO TAMBIÉN LAS COPIAS DE SEGURIDAD QUE SE DEBEN ADELANTAR DE LA INFORMACIÓN QUE NO SE REGISTRA EN EL SERVIDOR, POR PARTE DE FUNCIONARIOS DE CADA DEPENDENCIA. </t>
  </si>
  <si>
    <r>
      <t>5) ACTUALIZAR EL PROCEDIMIENTO DE INTERVENTORÍA -</t>
    </r>
    <r>
      <rPr>
        <sz val="40"/>
        <color indexed="56"/>
        <rFont val="Arial"/>
        <family val="2"/>
      </rPr>
      <t>SIP</t>
    </r>
  </si>
  <si>
    <r>
      <t xml:space="preserve">JEFE OFICINA JURÍDICA , JEFE OFICINA DE PLANEACIÓN Y SISTEMAS </t>
    </r>
    <r>
      <rPr>
        <sz val="40"/>
        <color indexed="56"/>
        <rFont val="Arial"/>
        <family val="2"/>
      </rPr>
      <t>CONTROL INTERNO</t>
    </r>
  </si>
  <si>
    <t>1) MEDIANTE LA LICITACIÓN 005/04, ADJUDICADA EN ENERO/05 SE VENDIERON  147 UNIDADES DE EQUIPO FÉRREO, ASÍ: A) DIACO, CONTRATO: 053/05, ACTA DE ENTREGA 09/03/2005 DE 132 UNIDADES, B) INGENIERÍA Y SERVICIOS LTDA (FCAB), CONTRATO:052/05, ACTAS DE ENTREGA DE 14/04/05 3 LOCOMOTORAS, DE 13/04/05 1 LOCOMOTORA Y DE 12/04/05 9 LOCOMOTORAS;  C) SOCIEDAD TREN DE OCCIDENTE, CONTRATO: 055/05, ACTA DE ENTREGA DE 27/04/05 2 LOCOMOTORAS.</t>
  </si>
  <si>
    <t>2) MEDIANTE LA INVITACIÓN 001/05 SE VENDIERON 77 UNIDADES DE EQUIPO FÉRREO, ASÍ: A) SIDERURGICA DE OCCIDENTE S.A, CONTRATO 068/05, ACTA DE ENTREGA DE 22/06/05 70 UNIDADES DE EQUIPO RODANTE; B) JAIME ANDRES REYES, CONTRATO 067/05, ACTAS DE ENTREGA DE 20/06/05, 2 UNIDADES Y DE 21/06/05, 2 UNIDADES DE EQUIPO RODANTE C) EXCEDENTES Y SUMINISTROS, CONTRATO 069/05, ACTA DE ENTREGA DE 21/06/05 DE 3 CARROCAJAS.</t>
  </si>
  <si>
    <t xml:space="preserve">1) EXISTE UN DOCUMENTO EN BORRADOR EN EL CUAL SE ESTABLECEN LOS REQUERIMIENTOS MÍNIMOS DE SEGURIDAD NECESARIOS PARA EVITAR EL DAÑO CAUSADOS A LOS EQUIPOS POR LA MALA MANIPULACIÓN Y POR FALTA DE SEGURIDAD. </t>
  </si>
  <si>
    <t xml:space="preserve">NUMERO DE INCAPACIDADES TRANSCRITAS CORRECTAMENTE / NUMERO DE INCAPACIDADES TRANSCRITAS </t>
  </si>
  <si>
    <t xml:space="preserve">SECRETARIAS DIVISIÓN ENCARGADAS DE LA BASE DE DATOS Y  COORDINADOR DE AFILIACIONES </t>
  </si>
  <si>
    <t>3) ACTUALIZACIÓN DE LA INFORMACIÓN CON LOS RESULTADOS DE LOS CHEQUEOS SELECTIVOS</t>
  </si>
  <si>
    <t>TÉCNICO ADMINISTRATIVO - AUXILIAR ADMINISTRATIVO</t>
  </si>
  <si>
    <t xml:space="preserve">LA DIV. SERV. ADMINISTRATIVOS PROYECTÓ OFICIOS FIJANDO MEDIDAS DE SEGURIDAD A CUMPLIR POR PARTE DE LA VIGILANCIA Y POR PARTE DE LOS FUNCIONARIOS DE LA ENTIDAD: 1) DSAD-749 03/06/2005 A EMPRESA VIGILANCIA: REVISIÓN TODO PAQUETE QUE ENTRE Y SALGA, REGISTRO ELEMENTOS PERSONALES QUE INGRESEN O RETIREN LOS FUNCIONARIOS, SALIDA DE ELEMENTOS-EQUIPO-MATERIALES AUTORIZADA POR LA DSAD, EXTENSIÓN 132 USO EXCLUSIVO DE LA PORTERÍA, ENTRADA DE FUNCIONARIOS LOS SÁBADOS Y DOMINGOS AUTORIZADA POR DSAD O DP Y PROHIBICIÓN ENTRADA DE ACOMPAÑANTES Y PERSONAL NO AUTORIZADO,  SOLICITAR DOCUMENTO  PARA INGRESO DE PERSONAL EXTERNO, REVISIÓN DE TODO EL PERSONAL AL INGRESO CON EL DETECTOR DE METALES. </t>
  </si>
  <si>
    <t>2) CIRCULAR No. 007 DE 14/07/2005, A TODO EL PERSONAL: A) INFORMA SOBRE LA NUEVA EMPRESA DE VIGILANCIA Y LA COLABORACIÓN QUE SE DEBE TENER PARA QUE ELLOS APLIQUEN TODAS LAS MEDIDAS DE SEGURIDAD E INSTRUCCIONES QUE SE LES DIÓ. 3) SE COORDINÓ PARA QUE LA EMPRESA DE VIGILANCIA LLEVE A CABO RECORRIDOS CADA HORA POR TODAS LAS ZONAS DEL FONDO DURANTE LAS 24 HORAS DEL DÍA.  COMO RESULTADO DEL MONITOREO SE PUEDE CONCLUIR QUE LA ENTIDAD HA FIJADO PARÁMETROS CLAROS PARA LA VIGILANCIA DE LOS ELEMENTOS DE LA ENTIDAD QUE SE ENCUENTRAN EN LA ESTACIÓN DE LA SABANA Y QUE EL RIESGO VIENE SIENDO CONTROLADO ADECUADAMENTE.</t>
  </si>
  <si>
    <t>ENCARGADO MESA DE CONTROL Y  COORDINADOR DE AFILIACIONES</t>
  </si>
  <si>
    <t xml:space="preserve">NOVEDADES DIGITADAS  /  NOVEDADES REPORTADAS </t>
  </si>
  <si>
    <t>ERRORES DE DIGITACIÓN EN BASE DE DATOS</t>
  </si>
  <si>
    <t xml:space="preserve">1) DESINSTALAR EL ACTUAL ANTIVIRUS Y  CONFIGURAR EL NUEVO, </t>
  </si>
  <si>
    <t>NO REGISTRARON AUTOEVALUACIÓN</t>
  </si>
  <si>
    <t xml:space="preserve">SE INCLUYEN COMO PUNTOS DE CONTROL EN PROCESO DE EXPEDICIÓN DE INCAPACIDADES: 1. OBLIGATORIEDAD DEL MÉDICO DEL FONDO QUE TRANSCRIBE INCAPACIDAD DE REVISAR LA PERTINENCIA DE LA MISMA; 2. EN CASOS DE NO PERTINENCIA O ERROR EN LA INCAPACIDAD EXPEDIDA SE PROGRAMA REUNIÓN DE RETROALIMENTACIÓN CON MÉDICO QUE EXPIDIÓ LA MISMA PARA HACER REVISIÓN DE ESTA;  3. REALIZAR SEGUIMIENTO POR PARTE DE LOS MÉDICOS ESPECIALISTAS Y AUDITORES A LOS PROGRAMAS DE CAPACITACIÓN A MÉDICOS TRATANTES SOBRE EXPEDICIÓN DE INCAPACIDADES IMPLEMENTADOS POR LOS CONTRATISTAS DANDO APLICACIÓN A LO ESTABLECIDO EN EL NUMERAL 5,5,3, DE LOS TÉRMINOS DE REFERENCIA </t>
  </si>
  <si>
    <t>REVISAR PROCESO PARA INCORPORAR NUEVOS CONTROLES REALIZADOS POR LOS MÉDICOS ESPECIALISTAS Y AUDITORES EN FORMA PREVIA A LA REMISIÓN DE LA INFORMACIÓN</t>
  </si>
  <si>
    <t>REUNIÓN DE MÉDICOS DE LA DSA PARA REVISAR LOS AJUSTES AL MANUAL DE GARANTÍA DE CALIDAD Y DEFINIR LOS PARÁMETROS DE CALIFICACIÓN, INDICADORES FIJADOS Y FORMA DE CALIFICARLOS Y DEMÁS ASPECTOS RELACIONADOS CON LA CONSOLIDACIÓN DEL INFORME DE AUDITORÍA PARA GARANTIZAR EL CONOCIMIENTO Y ENTENDIMIENTO DE CADA UNO DE ELLOS POR PARTE DE LOS MÉDICOS QUE REALIZAN LA AUDITORÍA.  IGUALMENTE SE ESTABLECEN EN FORMA CLARA LOS PARÁMETROS EN EL MANUAL DE GARANTÍA DE CALIDAD</t>
  </si>
  <si>
    <t xml:space="preserve">SE INCLUYE DENTRO DEL PROCESO DE VALIDACIÓN DE RIPS LOS SIGUIENTES CONTROLES:  REVISAR CON CONTRATISTA DE SOFTWARE DE VALIDACIÓN DE RIPS LAS GLOSAS GENERADAS EN LA VALIDACIÓN DEL MINISTERIO DE LA PROTECCIÓN SOCIAL PARA APLICAR LOS PARÁMETROS ESTABLECIDOS PARA FUTURAS VALIDACIONES Y ASI DISMINUIR EL NÚMERO DE RIPS GLOSADOS </t>
  </si>
  <si>
    <t>No. DE INFORMES PRESENTADOS EXTEMPORÁNEAMENTE / TOTAL DE INFORMES PROGRAMADOS</t>
  </si>
  <si>
    <t>ROBO DE EQUIPOS</t>
  </si>
  <si>
    <t>AUTOEVALUACIÓN</t>
  </si>
  <si>
    <t>SECRETARIA GENERAL / OFICINA DE PLANEACIÓN Y SISTEMAS</t>
  </si>
  <si>
    <t>MENSUAL</t>
  </si>
  <si>
    <t>NUMERO DE CUENTAS PRESENTADAS OPORTUNAMENTE/ NUMERO DE ORDENES DE TUTELA</t>
  </si>
  <si>
    <t>NUMERO DE CUENTAS DEVUELTAS/NUMERO DE CUENTAS PRESENTADAS</t>
  </si>
  <si>
    <t>No. DE INCONSISTENCIAS / No. DE PENSIONES DIVIDIDAS</t>
  </si>
  <si>
    <t>ERROR EN DIGITACIÓN DE PLANILLAS DE AUTOLIQUIDACIÓN</t>
  </si>
  <si>
    <t>DURANTE EL PRIMER SEMESTRE DE 2005 SE EFECTUARON DOCE (12) LIQUIDACIONES DE NÓMINA DE EMPLEADOS Y NINGUNA DE ESTAS FUE ERRADA. SE VIENEN APLICANDO DOS CONTROLES ADICIONALES A LA GENERACIÓN DE LA LIQUIDACIÓN DEL SISTEMA: A) EL DELEGADO DE LA DIVISIÓN DE PERSONAL LIQUIDA LA NÓMINA MANUALMENTE Y COMPARA LOS RESULTADOS CON LA LIQUIDACIÓN DEL SISTEMA Y B) EL JEFE DE PERSONAL ANTES DE FIRMAR HACE UNA LIQUIDACIÓN SELECTIVA Y LA COMPARA CON LOS RESULTADOS DEL SISTEMA.</t>
  </si>
  <si>
    <t>1) VERIFICACIÓN DE NOVEDADES;  2) VERIFICACIÓN DE FUNCIONARIOS Y 3) VERIFICACIÓN DE VALORES LIQUIDADOS   NOTA: LOS CONTROLES NO SE INCORPORAN COMO ACTIVIDADES PERMANENTES EN EL SIP POR NO CORRESPONDER A FUNCIONES DE PERSONAL SINO A FUNCIONES DEL SUPERVISOR.</t>
  </si>
  <si>
    <t>REPORTE DE INFORMACIÓN INCONSISTENTE EN LAS CERTIFICACIONES DE TIEMPO DE SERVICIO Y DE VINCULACIÓN,  EXPIDA POR LA  DIVISIÓN DE PERSONAL.</t>
  </si>
  <si>
    <t xml:space="preserve">1) MONTAR UN SISTEMA EN LÍNEA QUE PERMITA DILIGENCIAR DATOS REQUERIDOS, PARA LOGRAR VERACIDAD Y OPORTUNIDAD EN EL CONTENIDO DE LOS FORMULARIOS, </t>
  </si>
  <si>
    <t xml:space="preserve">1) No TOTAL DE  FORMULARIOS PROCESADOS EN LÍNEA/ No TOTAL DE FORMULARIO DE CALIFICACIÓN TRAMITADOS. </t>
  </si>
  <si>
    <t xml:space="preserve">NO SE EJECUTA NINGUNA ACCIÓN HASTA TANTO NO SE ADOPTEN LOS NUEVOS INSTRUMENTOS DE EVALUACIÓN DE ACUERDO A LO DISPUESTO EN LA LEY 909/04 Y SUS DECRETOS REGLAMENTARIOS. </t>
  </si>
  <si>
    <t xml:space="preserve">2) CAPACITACIÓN SOBRE EL PROCESO DE LAS NOTIFICACIONES Y ATENCIÓN DE RECURSOS, </t>
  </si>
  <si>
    <t>REMISIÓN INOPORTUNA A CARTERA  DE DOCUMENTOS SOPORTE DE CUENTAS DE COBRO PARA PRESENTAR ANTE FOSYGA RECOBROS POR CONCEPTO DE SERVICIOS DE SALUD ORDENADOS POR FALLOS DE TUTELA</t>
  </si>
  <si>
    <t>1) INCLUIR EL SIGUIENTE CONTROL EN LOS PROCEDIMIENTOS: "CONTROL POR LOS MÉDICOS ESPECIALISTAS Y AUDITORES: UNA VEZ SE ORDENE LA ATENCIÓN DEBEN ESTAR PENDIENTES DE LA PRESENTACIÓN DE LAS CUENTAS DE COBRO POR PARTE DEL CONTRATISTA EN LOS TÉRMINOS ESTABLECIDOS". 2) COORDINAR QUE SE LLEVE EL REGISTRO PARA REPORTAR LA INFORMACIÓN DEL INDICADOR.</t>
  </si>
  <si>
    <t>MÉDICOS ESPECIALISTAS Y AUDITORES DE DIVISIÓN DE SERVICIOS ASISTENCIALES</t>
  </si>
  <si>
    <t>POR CAMBIO DE NORMATIVIDAD DE MODIFICÓ PROCESO DE RECOBROS POR SERVICIOS POR FALLOS DE TUTELA, EN EL CUAL SE INCLUYEN LOS CONTROLES Y SEGUIMIENTO QUE DEBEN HACER LOS MÉDICOS ESPECIALISTAS O AUDITORES UNA VEZ SUMINISTRADO EL SERVICIO A LA PRESENTACIÓN DE LAS CUENTAS DE COBRO POR PARTE DE LOS CONTRATISTAS</t>
  </si>
  <si>
    <t xml:space="preserve">PRESENTACIÓN INADECUADA DE CUENTAS DE RECOBRO POR SERVICIOS DE SALUD ORDENADOS POR FALLOS DE TUTELA  </t>
  </si>
  <si>
    <t>1) INCLUIR EL SIGUIENTE CONTROL EN LOS PROCEDIMIENTOS: "REVISIÓN CUIDADOSA DE DOCUMENTOS EXIGIDOS ANTES DE SER REMITIDOS A LA SUBDIRECCIÓN FINANCIERA" 2) COORDINAR QUE SE LLEVE EL REGISTRO PARA REPORTAR LA INFORMACIÓN DEL INDICADOR.</t>
  </si>
  <si>
    <t>POR CAMBIO DE NORMATIVIDAD DE MODIFICÓ PROCESO DE RECOBROS POR SERVICIOS POR FALLOS DE TUTELA, EN EL CUAL SE INCLUYEN LOS CONTROLES Y SEGUIMIENTO QUE DEBEN HACER LOS MÉDICOS ESPECIALISTAS O AUDITORES REVISANDO CUIDADOSAMENTE LA DOCUMENTACIÓN REMITIDA POR EL CONTRATISTA Y LA QUE DEBEN DILIGENCIAR Y ADJUNTAR ELLOS PARA GARANTIZAR QUE SE ENCUENTRE CORRECTAMENTE DILIGENCIADA Y COMPLETA</t>
  </si>
  <si>
    <t>GENERACIÓN INADECUADA DE INCAPACIDAD POR PARTE DEL MEDICO TRATANTE</t>
  </si>
  <si>
    <t>1) REVISIÓN DE PERTINENCIA DE LAS INCAPACIDADES GENERADAS POR LOS MÉDICOS.  2) PROGRAMA DE EDUCACIÓN CONTINUADA A MÉDICOS TRATANTES EN LAS DIFERENTES IPS SOBRE LEGISLACIÓN Y PERTINENCIA DE INCAPACIDADES.  3) CITACIÓN A MEDICO TRATANTE QUE ENTREGUE INCAPACIDAD  INCORRECTA PARA REVISIÓN DEL CASO.4) DSA DEBE ASEGURAR QUE SE DE CUMPLIMIENTO A LAS ACCIONES PLANTEADAS 5) INCLUIR ESTE CONTROL EN LOS PROCEDIMIENTOS</t>
  </si>
  <si>
    <t>JEFE DE DIVISIÓN DE SERVICIOS ASISTENCIALES</t>
  </si>
  <si>
    <t>TRASCRIPCIÓN INCORRECTA DE INCAPACIDAD</t>
  </si>
  <si>
    <t>1) REVISIÓN DE TRANSCRIPCIÓN DE INCAPACIDADES REALIZADAS POR LOS MÉDICOS ESPECIALISTAS Y AUDITORES POR PARTE DE LA JEFE DE DIVISIÓN DE SERVICIOS ASISTENCIALES, 2) SOLICITUD DE ACLARACIÓN AL MEDICO CORRESPONDIENTE CUANDO SE DETECTEN IRREGULARIDADES 3) DSA DEBE ASEGURAR QUE SE DE CUMPLIMIENTO A LAS ACCIONES PLANTEADAS 4) INCLUIR ESTE CONTROL EN LOS PROCEDIMIENTOS</t>
  </si>
  <si>
    <t>SE REVISA PROCESO DE EXPEDICIÓN DE INCAPACIDADES PARA INCLUIR COMO PUNTOS DE CONTROL:  1. SEGUIMIENTO POR PARTE DE JEFATURA DE DIVISIÓN DE SERVICIOS ASISTENCIALES A TODAS LAS INCAPACIDADES TRANSCRITAS POR LOS MÉDICOS ESPECIALISTAS Y AUDITORES PARA DETERMINAR PRESENCIA DE INCONSISTENCIAS EN LA INFORMACIÓN REPORTABAN;  2, EN CASO DE ERRORES SE OFICIARÁ A CADA MÉDICO ESPECIALISTA O AUDITOR INFORMÁNDOLE EL ERROR Y SOLICITANDO SU CORRECCIÓN; 3, EN CASO DE ERRORES REPETITIVOS O COMUNES SE ESTABLECERÁN INSTRUCTIVOS QUE PERMITAN CORREGIR LOS MISMOS MEDIANTE CIRCULARES DE LA JEFATURA DE LA DSA A TODOS LOS MÉDICOS ESPECIALISTAS Y AUDITORES</t>
  </si>
  <si>
    <t>ERROR EN EL REPORTE DE LOS INCUMPLIMIENTOS PRESENTADOS EN LA PRESTACIÓN DE LOS SERVICIOS DE SALUD POR INCLUSIÓN DE INCUMPLIMIENTOS NO PRESENTADOS O POR NO INCLUSIÓN DE DEFICIENCIAS.</t>
  </si>
  <si>
    <t>MÉDICOS ESPECIALISTAS Y AUDITORES</t>
  </si>
  <si>
    <t>NO REALIZACIÓN DE CAMBIOS EN TÉRMINOS DE REFERENCIA PARA AJUSTARLOS A LOS CAMBIOS EN LA LEGISLACIÓN VIGENTE</t>
  </si>
  <si>
    <t>MÉDICOS ESPECIALISTAS, AUDITORES, JEFE DIVISIÓN SERVICIOS ASISTENCIALES, SUBDIRECTOR DE PRESTACIONES SOCIALES</t>
  </si>
  <si>
    <t>NUMERO DE CAMBIOS EN TÉRMINOS DE REFERENCIA REALIZADOS DURANTE LA EJECUCIÓN PARA AJUSTAR LOS MISMOS A LA LEGISLACIÓN VIGENTE</t>
  </si>
  <si>
    <t>NO SE REALIZARON AJUSTES A TÉRMINOS DE REFERENCIA DURANTE EL PRIMER SEMESTRE DE 2005</t>
  </si>
  <si>
    <t>RECOLECCIÓN INADECUADA DE DATOS DURANTE LAS DIFERENTES ETAPAS DE LA AUDITORIA</t>
  </si>
  <si>
    <t>"REUNIONES DE ESTUDIO DE  LOS MÉDICOS DE LA DIVISIÓN PARA UNIFICAR CRITERIOS DE ESTUDIO Y ANÁLISIS INCLUIDOS EN EL MANUAL DE MEJORAMIENTO DE LA CALIDAD DE LOS SERVICIOS DE SALUD. RETROALIMENTACIÓN PERMANENTE POR PARTE DE LA JEFE DE LA DIVISIÓN SOBRE LOS RESULTADOS DE LOS INFORMES REPORTADOS POR PARTE DE LOS INTERVENTORES". 1) INCLUIR EL CONTROL CITADO ANTERIORMENTE EN LOS PROCEDIMIENTOS 2) CONTINUAR REPORTANDO LA INFORMACIÓN RELACIONADA CON EL INDICADOR.</t>
  </si>
  <si>
    <t>MÉDICOS ESPECIALISTAS, AUDITORES, JEFE DIVISIÓN SERVICIOS ASISTENCIALES</t>
  </si>
  <si>
    <t>REUNIÓN DE MÉDICOS DE LA DSA PARA REVISAR LOS AJUSTES AL MANUAL DE GARANTÍA DE CALIDAD Y DEFINIR LOS PARÁMETROS DE EVALUACIÓN, FORMATOS UTILIZADOS, MUESTRAS DE EVALUACIÓN Y DEMÁS ASPECTOS RELACIONADOS CON LA VERIFICACIÓN DE LOS DIFERENTES INDICADORES PARA GARANTIZAR EL CONOCIMIENTO Y ENTENDIMIENTO DE CADA UNO DE ELLOS POR PARTE DE LOS MÉDICOS QUE REALIZAN LA AUDITORÍA.  IGUALMENTE SE ESTABLECEN EN FORMA CLARA LOS PARÁMETROS EN EL MANUAL DE GARANTÍA DE CALIDAD</t>
  </si>
  <si>
    <t>ANÁLISIS INADECUADO DE LA INFORMACIÓN RECOLECTADA DURANTE LAS DIFERENTES FASES DE LA  AUDITORIA</t>
  </si>
  <si>
    <t>"REVISIÓN PERIÓDICA POR PARTE DE TODOS LOS MÉDICOS DEL ÁREA DE LOS INDICADORES Y PARÁMETROS DE CALIDAD INCLUIDOS EN EL MANUAL DE MEJORAMIENTO DE LA CALIDAD DE LOS SERVICIOS DE SALUD. RETROALIMENTACIÓN PERMANENTE POR PARTE DE LA JEFE DE LA DIVISIÓN DE SERVICIOS ASISTENCIALES SOBRE EL RESULTADO DEL ANÁLISIS EFECTUADO POR PARTE DE CADA INTERVENTOR". 1) INCLUIR EL CONTROL CITADO ANTERIORMENTE EN LOS PROCEDIMIENTOS 2) CONTINUAR REPORTANDO LA INFORMACIÓN RELACIONADA CON EL INDICADOR.</t>
  </si>
  <si>
    <t>REVISON SEMESTRAL DE PARÁMETROS E INDICADORES A INCLUIR EN EL MANUAL DE GARANTÍA</t>
  </si>
  <si>
    <t>APROBACIÓN RIPS ERRADOS RESOLUCIÓN 3374</t>
  </si>
  <si>
    <t>"REVISIÓN DE RIPS ERRADOS CON CONTRATISTA DE SOFTWARE PARA DETECTAR LAS FALLAS EN EL ENVIÓ DE LA INFORMACIÓN POR PARTE DE LOS CONTRATISTAS Y EVITAR LAS GLOSAS".1) INCLUIR EL CONTROL CITADO ANTERIORMENTE EN LOS PROCEDIMIENTOS 2) CONTINUAR REPORTANDO LA INFORMACIÓN RELACIONADA CON EL INDICADOR.</t>
  </si>
  <si>
    <t>REEMBOLSO POR SERVICIOS MÉDICOS NO PRESTADOS</t>
  </si>
  <si>
    <t xml:space="preserve">"REVISIÓN DE LAS FACTURAS TRAIDAS POR LOS USUARIOS DONDE LOS SERVICIOS MÉDICOS PRESTADOS CORRESPONDAN A LAS ACTIVIDADES REALMENTE  REALIZADAS POR LA INSTITUCIÓN". 1) INCLUIR EL CONTROL CITADO ANTERIORMENTE EN LOS PROCEDIMIENTOS 2) CONTINUAR REPORTANDO LA INFORMACIÓN RELACIONADA CON EL INDICADOR. </t>
  </si>
  <si>
    <t>MÉDICOS DIVISIONARIOS</t>
  </si>
  <si>
    <t>PRESENTACIÓN EXTEMPORÁNEA DEL INFORME DE EJECUCIÓN TRIMESTRAL AL MINISTERIO DE LA PROTECCIÓN SOCIAL Y SECRETARIAS DEPARTAMENTALES</t>
  </si>
  <si>
    <t xml:space="preserve">"CUMPLIR ESTRICTAMENTE CON EL  CRONOGRAMA  DE ACTIVIDADES DE LA DIVISIÓN". 1) INCLUIR EL CONTROL CITADO ANTERIORMENTE EN LOS PROCEDIMIENTOS 2) CONTINUAR REPORTANDO LA INFORMACIÓN RELACIONADA CON EL INDICADOR. </t>
  </si>
  <si>
    <t>ERROR EN LA ELABORACIÓN DE UN CARNE DE PENSIONADO</t>
  </si>
  <si>
    <t>SECRETARIAS, MÉDICOS AUDITORES Y MÉDICOS ESPECIALISTAS</t>
  </si>
  <si>
    <t>AFILIACIÓN A SALUD,  CON DOCUMENTOS SOPORTE ERRADOS</t>
  </si>
  <si>
    <t>FALTA DE OPORTUNIDAD EN LA ACTUALIZACIÓN DE LA BASE DE DATOS, DE ACUERDO CON LAS NOVEDADES REPORTADAS</t>
  </si>
  <si>
    <t>ENCARGADO BASE DE DATOS. COORDINADOR DE AFILIACIONES</t>
  </si>
  <si>
    <t xml:space="preserve">"VERIFICAR QUE EL PROCEDIMIENTO DE CONTROL DE PAGOS SE EFECTÚE". 1) INCLUIR EL CONTROL CITADO ANTERIORMENTE EN LOS PROCEDIMIENTOS 2) CONTINUAR REPORTANDO LA INFORMACIÓN RELACIONADA CON EL INDICADOR.                                            </t>
  </si>
  <si>
    <t>ÁREAS  IMPLICADAS.       ENCARGADO DE DEPENDIENTES NO COMPENSADOS. SUBDIRECTORES</t>
  </si>
  <si>
    <t>1) LA COORD. DE AFILIACIONES DEBE REPORTAR LOS REQUERIMIENTOS A LA OFICINA DE PLANEACIÓN Y SISTEMAS PARA QUE SE TRAMITE LA RESPECTIVA MODIFICACIÓN A LA APLICACIÓN. 2) INCLUIR EL CONTROL "VERIFICAR QUE EL PROCEDIMIENTO DE CONTROL DE PAGOS DE AUTOLIQUIDACIONES SE EFECTÚE"  DENTRO DE LOS PROCEDIMIENTOS 3) CONTINUAR REPORTANDO LA INFORMACIÓN RELACIONADA CON EL INDICADOR.</t>
  </si>
  <si>
    <t>SUBDIRECCIÓN FINANCIERA / TESORERÍA</t>
  </si>
  <si>
    <t>1) EVALUACIÓN CONJUNTA DE LOS BANCOS Y EL FONDO DE LOS CONVENIOS EN CUANTO A MECANISMOS DE PAGO Y MEDIDAS ADICIONALES DE SEGURIDAD.2) LA DIVISIÓN DE TESORERÍA DEBE COORDINAR PARA QUE SE DEJE SOPORTE DE TODAS LAS ACCIONES QUE SE ADELANTEN 3) REPORTAR LA INFORMACIÓN DE LOS INDICADORES.</t>
  </si>
  <si>
    <t xml:space="preserve">No. DE EVALUACIONES REALIZADAS / No. DE EVALUACIONES PROGRAMADAS. </t>
  </si>
  <si>
    <t>"CONTINUAR CON LA ACTIVIDAD DE AUTOCONTROL Y REVISIÓN Y APROBACIÓN DE CONTABILIDAD" 1) INCLUIR EL CONTROL CITADO ANTERIORMENTE EN LOS PROCEDIMIENTOS 2) COORDINAR  EL REPORTE DE LA INFORMACIÓN RELACIONADA CON LOS INDICADORES.</t>
  </si>
  <si>
    <t>SUBDIRECCIÓN FINANCIERA / PRESUPUESTO</t>
  </si>
  <si>
    <t xml:space="preserve">TÉCNICO Y COORDINADOR DE PRESUPUESTO,  Y SUBDIRECTOR FINANCIERO </t>
  </si>
  <si>
    <t>SE CONTINUA CON EL CONTROL REVISANDO LA EXPEDICIÓN DE LOS CERTIFICADOS DE DISPONIBILIDAD PRESUPUESTAL Y VERIFICANDO ANTES DE LA FIRMA QUE LOS DATOS QUE SE ESCRIBEN EN EL CDP ESTÉN CORRECTOS, ACORDE A LA SOLICITUD Y A LAS NORMAS PRESUPUESTALES ESTABLECIDAS, SI SE DETECTA ALGÚN ERROR SE CAMBIA DE INMEDIATO</t>
  </si>
  <si>
    <t>GENERAR OBLIGACIONES SIN REQUISITOS MÍNIMOS LEGALES</t>
  </si>
  <si>
    <t>1) VERIFICAR Y COMPROBAR EL PAGO DE LOS APORTES A SEGURIDAD SOCIAL Y DEJARLO REGISTRADO EN LA CERTIFICACIÓN DE INTERVENTORÍA,  2) CUANDO EL CONTRATISTA INCUMPLA CON LA OBLIGACIÓN DE LOS APORTES AL SSS, PARA PODER RETENER LOS VALORES CORRESPONDIENTES, LOS INTERVENTORES DEBEN ACOMPAÑAR  LA CUENTA DE COBRO O FACTURA DE LOS FORMULARIOS DE AUTOLIQUIDACIÓN DEBIDAMENTE DILIGENCIADOS, DEJANDO IGUALMENTE ESTA NOVEDAD CONSIGNADA DENTRO DE LA RESPECTIVA CERTIFICACIÓN. DE NO CUMPLIRSE CON ESTE REQUISITO, LAS CUENTAS SERÁN DEVUELTAS.</t>
  </si>
  <si>
    <t xml:space="preserve">TÉCNICOS DE PRESUPUESTO -   SUBDIRECTOR FINANCIERO </t>
  </si>
  <si>
    <t>1) CULMINAR LA DEFINICIÓN DE PROCEDIMIENTOS, 2) DESARROLLAR ACCIONES TENDIENTES AL RECAUDO (DEFINIR CUENTAS Y EFECTUAR COBROS), 3) DESARROLLAR ACCIONES TENDIENTES AL PAGO (DEPURAR CUENTAS Y PRESENTARLAS PARA QUE PRESUPUESTO EFECTÚE LAS GESTIONES DE PAGO). 4) REPORTAR LA INFORMACIÓN RELACIONADA CON LOS INDICADORES</t>
  </si>
  <si>
    <t>No. TOTAL DE CUENTAS DEPURADAS / No. TOTAL DE CUENTAS RECIBIDAS</t>
  </si>
  <si>
    <t>1) DEFINIR Y DOCUMENTAR LA POLÍTICA A SEGUIR PARA LA CUSTODIA DE LOS BACKUPS EN SITIO DISTINTA O A LA ENTIDAD 2) DEFINIR Y DOCUMENTAR POLÍTICAS DE SEGURIDAD PARA LA ELABORACIÓN DE BACKUPS DE LA INFORMACIÓN QUE NO SE REGISTRA EN EL SERVIDOR Y SU CUSTODIA 3) DIVULGAR DICHAS POLÍTICAS 4) REGISTRAR LA INFORMACIÓN RELACIONADA CON EL INDICADOR.</t>
  </si>
  <si>
    <t xml:space="preserve">FALTA DE  DIVULGACIÓN Y RETROALIMENTACIÓN OPORTUNA DE LAS NUEVAS NORMAS </t>
  </si>
  <si>
    <t>1) PARA EL 2005 SE ADOPTÓ UNA POLÍTICA NUEVA CON RESPECTO A ESTE TEMA, POR TANTO SE RECOMIENDA A LOS JEFES VERIFICAR QUE SE DE CUMPLIMIENTO A ÉSTA 2) REPORTAR LA INFORMACIÓN RELACIONA CON EL INDICADOR.</t>
  </si>
  <si>
    <t>INADECUADA IMPUTACIÓN CONTABLE DE LOS HECHOS ECONÓMICOS DEL FONDO.</t>
  </si>
  <si>
    <t>"CONTINUAR CON LA ACTIVIDAD DE AUTOCONTROL Y REVISIÓN Y APROBACIÓN DE CONTABILIDAD" 1) INCLUIR EL CONTROL CITADO ANTERIORMENTE EN LOS PROCEDIMIENTOS 2) COORDINAR CON  LA OFICINA DE PLANEACIÓN Y SISTEMAS EL DESARROLLO DE UN FORMATO QUE FACILITE EL REGISTRO DE LA INFORMACIÓN QUE PIDE EL INDICADOR 3) SE DEBE ASEGURAR EL REPORTE DE LA INFORMACIÓN DE LA AUTOEVALUACIÓN Y DEL  INDICADOR.</t>
  </si>
  <si>
    <t>"CONTINUAR CON LA ACTIVIDAD DE AUTOCONTROL Y REVISIÓN Y APROBACIÓN DE CONTABILIDAD" 1) INCLUIR EL CONTROL CITADO ANTERIORMENTE EN LOS PROCEDIMIENTOS 2) COORDINAR CON  LA OFICINA DE PLANEACIÓN Y SISTEMAS EL DESARROLLO DE UN FORMATO QUE FACILITE EL REGISTRO DE LA INFORMACIÓN QUE PIDE EL INDICADOR 3) REPORTAR LA INFORMACIÓN DEL INDICADOR.</t>
  </si>
  <si>
    <t>TÉCNICO DE PRESUPUESTO Y TÉCNICO DE CONTABILIDAD / JEFE DE CONTABILIDAD</t>
  </si>
  <si>
    <t>SE CONTINUA REVISANDO CUENTA POR CUENTA VERIFICANDO LA LIQUIDACIÓN DE LOS DESCUENTOS DE LEY QUE DEBE REALIZAR EL FUNCIONARIO QUE ORIGINA LA OBLIGACIÓN QUE PARA ESTOS EFECTOS ES PARTE PRESUPUESTAL Y CONTABLE. Y QUE DEBE TENER SU RESPECTIVO CONTROL  PARA QUE ESTAS QUEDEN BIEN LIQUIDADAS. DE LAS 1912 CUENTAS TRAMITADAS SE DETECTÓ FALLAS EN LA LIQUIDACIÓN DE LAS DEDUCCIONES DE LEY.</t>
  </si>
  <si>
    <t>INADECUADA UTILIZACIÓN DE MAQUETAS CONTABLES, POR PARTE DE LAS OTRAS ÁREAS Y DEMORA EN EL REPORTE DE LA INFORMACIÓN A LA DIVISIÓN DE CONTABILIDAD.</t>
  </si>
  <si>
    <t xml:space="preserve">1) ESTABLECIMIENTO DE POLÍTICAS PARA LA APLICACIÓN DEL CONTROL INTERNO CONTABLE EN  LOS PROCESOS  DE TODA LA ENTIDAD, SEGÚN RESOLUCIÓN No 048 DE FEBRERO/04.                                                    </t>
  </si>
  <si>
    <t>DIRECTOR GENERAL ,SUBDIRECTOR FINANCIERO, JEFES DE DIVISIÓN DE CONTABILIDAD, TESORERÍA, GRUPO DE CONTROL INTERNO</t>
  </si>
  <si>
    <t xml:space="preserve">1) POLÍTICAS SOCIALIZADAS                                              </t>
  </si>
  <si>
    <t>3  No DE INTERFASES REPORTADAS EXTEMPORÁNEAMENTE/No TOTAL DE INTERFASES REPORTADAS EN UN MES .</t>
  </si>
  <si>
    <t>INFORMAR A LA OPS LA NECESIDAD DE IMPLEMENTAR MECANISMOS DE PARTICIPACIÓN E INFORMACIÓN CIUDADANA PARA EL EJERCICIO DEL CONTROL SOCIAL.</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</si>
</sst>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C$&quot;#,##0_);\(&quot;C$&quot;#,##0\)"/>
    <numFmt numFmtId="165" formatCode="&quot;C$&quot;#,##0_);[Red]\(&quot;C$&quot;#,##0\)"/>
    <numFmt numFmtId="166" formatCode="&quot;C$&quot;#,##0.00_);\(&quot;C$&quot;#,##0.00\)"/>
    <numFmt numFmtId="167" formatCode="&quot;C$&quot;#,##0.00_);[Red]\(&quot;C$&quot;#,##0.00\)"/>
    <numFmt numFmtId="168" formatCode="_(&quot;C$&quot;* #,##0_);_(&quot;C$&quot;* \(#,##0\);_(&quot;C$&quot;* &quot;-&quot;_);_(@_)"/>
    <numFmt numFmtId="169" formatCode="_(* #,##0_);_(* \(#,##0\);_(* &quot;-&quot;_);_(@_)"/>
    <numFmt numFmtId="170" formatCode="_(&quot;C$&quot;* #,##0.00_);_(&quot;C$&quot;* \(#,##0.00\);_(&quot;C$&quot;* &quot;-&quot;??_);_(@_)"/>
    <numFmt numFmtId="171" formatCode="_(* #,##0.00_);_(* \(#,##0.00\);_(* &quot;-&quot;??_);_(@_)"/>
  </numFmts>
  <fonts count="44">
    <font>
      <sz val="10"/>
      <name val="Arial"/>
      <family val="0"/>
    </font>
    <font>
      <sz val="10"/>
      <color indexed="8"/>
      <name val="Arial"/>
      <family val="2"/>
    </font>
    <font>
      <b/>
      <i/>
      <sz val="10"/>
      <color indexed="8"/>
      <name val="Arial"/>
      <family val="2"/>
    </font>
    <font>
      <b/>
      <sz val="8"/>
      <name val="Tahoma"/>
      <family val="0"/>
    </font>
    <font>
      <sz val="8"/>
      <name val="Tahoma"/>
      <family val="0"/>
    </font>
    <font>
      <sz val="10"/>
      <color indexed="10"/>
      <name val="Arial"/>
      <family val="0"/>
    </font>
    <font>
      <b/>
      <sz val="10"/>
      <name val="Arial"/>
      <family val="2"/>
    </font>
    <font>
      <sz val="18"/>
      <color indexed="8"/>
      <name val="Arial"/>
      <family val="2"/>
    </font>
    <font>
      <u val="single"/>
      <sz val="10"/>
      <color indexed="12"/>
      <name val="Arial"/>
      <family val="0"/>
    </font>
    <font>
      <u val="single"/>
      <sz val="10"/>
      <color indexed="36"/>
      <name val="Arial"/>
      <family val="0"/>
    </font>
    <font>
      <sz val="8"/>
      <name val="Arial"/>
      <family val="0"/>
    </font>
    <font>
      <sz val="32"/>
      <color indexed="8"/>
      <name val="Arial"/>
      <family val="2"/>
    </font>
    <font>
      <sz val="30"/>
      <color indexed="8"/>
      <name val="Arial"/>
      <family val="2"/>
    </font>
    <font>
      <b/>
      <sz val="30"/>
      <color indexed="8"/>
      <name val="Arial"/>
      <family val="2"/>
    </font>
    <font>
      <sz val="24"/>
      <color indexed="8"/>
      <name val="Arial"/>
      <family val="2"/>
    </font>
    <font>
      <b/>
      <sz val="28"/>
      <color indexed="8"/>
      <name val="Arial"/>
      <family val="2"/>
    </font>
    <font>
      <sz val="28"/>
      <color indexed="8"/>
      <name val="Arial"/>
      <family val="2"/>
    </font>
    <font>
      <b/>
      <sz val="30"/>
      <color indexed="12"/>
      <name val="Arial"/>
      <family val="2"/>
    </font>
    <font>
      <b/>
      <sz val="32"/>
      <color indexed="8"/>
      <name val="Arial"/>
      <family val="2"/>
    </font>
    <font>
      <b/>
      <sz val="28"/>
      <name val="Arial"/>
      <family val="2"/>
    </font>
    <font>
      <b/>
      <sz val="48"/>
      <color indexed="8"/>
      <name val="Arial"/>
      <family val="2"/>
    </font>
    <font>
      <sz val="48"/>
      <color indexed="8"/>
      <name val="Arial"/>
      <family val="2"/>
    </font>
    <font>
      <b/>
      <sz val="40"/>
      <color indexed="8"/>
      <name val="Arial"/>
      <family val="2"/>
    </font>
    <font>
      <sz val="40"/>
      <color indexed="8"/>
      <name val="Arial"/>
      <family val="2"/>
    </font>
    <font>
      <sz val="40"/>
      <name val="Arial"/>
      <family val="2"/>
    </font>
    <font>
      <b/>
      <sz val="40"/>
      <name val="Arial"/>
      <family val="2"/>
    </font>
    <font>
      <b/>
      <sz val="40"/>
      <color indexed="12"/>
      <name val="Arial"/>
      <family val="2"/>
    </font>
    <font>
      <b/>
      <sz val="40"/>
      <color indexed="10"/>
      <name val="Arial"/>
      <family val="2"/>
    </font>
    <font>
      <b/>
      <sz val="40"/>
      <color indexed="56"/>
      <name val="Arial"/>
      <family val="2"/>
    </font>
    <font>
      <sz val="40"/>
      <color indexed="56"/>
      <name val="Arial"/>
      <family val="2"/>
    </font>
    <font>
      <sz val="40"/>
      <color indexed="10"/>
      <name val="Arial"/>
      <family val="2"/>
    </font>
    <font>
      <sz val="39"/>
      <color indexed="8"/>
      <name val="Arial"/>
      <family val="2"/>
    </font>
    <font>
      <sz val="38"/>
      <color indexed="8"/>
      <name val="Arial"/>
      <family val="2"/>
    </font>
    <font>
      <sz val="37"/>
      <color indexed="8"/>
      <name val="Arial"/>
      <family val="2"/>
    </font>
    <font>
      <sz val="34"/>
      <color indexed="8"/>
      <name val="Arial"/>
      <family val="2"/>
    </font>
    <font>
      <sz val="38"/>
      <name val="Arial"/>
      <family val="2"/>
    </font>
    <font>
      <sz val="36"/>
      <color indexed="8"/>
      <name val="Arial"/>
      <family val="2"/>
    </font>
    <font>
      <sz val="36"/>
      <name val="Arial"/>
      <family val="2"/>
    </font>
    <font>
      <b/>
      <sz val="35"/>
      <name val="Arial"/>
      <family val="2"/>
    </font>
    <font>
      <sz val="26"/>
      <color indexed="8"/>
      <name val="Arial"/>
      <family val="2"/>
    </font>
    <font>
      <sz val="37"/>
      <name val="Arial"/>
      <family val="0"/>
    </font>
    <font>
      <sz val="35"/>
      <color indexed="8"/>
      <name val="Arial"/>
      <family val="2"/>
    </font>
    <font>
      <b/>
      <sz val="25"/>
      <color indexed="8"/>
      <name val="Arial"/>
      <family val="2"/>
    </font>
    <font>
      <b/>
      <sz val="8"/>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3">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14" fillId="0" borderId="0" xfId="0" applyFont="1" applyFill="1" applyAlignment="1">
      <alignment/>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xf>
    <xf numFmtId="0" fontId="12" fillId="0" borderId="0" xfId="0" applyNumberFormat="1" applyFont="1" applyFill="1" applyAlignment="1">
      <alignment/>
    </xf>
    <xf numFmtId="0" fontId="11" fillId="0" borderId="0" xfId="0" applyFont="1" applyFill="1" applyAlignment="1">
      <alignment/>
    </xf>
    <xf numFmtId="0" fontId="11" fillId="0" borderId="0" xfId="0" applyFont="1" applyFill="1" applyAlignment="1">
      <alignment/>
    </xf>
    <xf numFmtId="0" fontId="18" fillId="0" borderId="0" xfId="0" applyFont="1" applyFill="1" applyBorder="1" applyAlignment="1">
      <alignment horizontal="center" vertical="center"/>
    </xf>
    <xf numFmtId="0" fontId="18" fillId="0" borderId="1" xfId="0" applyFont="1" applyFill="1" applyBorder="1" applyAlignment="1">
      <alignment vertical="center"/>
    </xf>
    <xf numFmtId="0" fontId="20" fillId="0" borderId="0" xfId="0" applyFont="1" applyFill="1" applyAlignment="1">
      <alignment horizontal="center" vertical="center"/>
    </xf>
    <xf numFmtId="0" fontId="21" fillId="0" borderId="0" xfId="0" applyFont="1" applyFill="1" applyAlignment="1">
      <alignment/>
    </xf>
    <xf numFmtId="0" fontId="21" fillId="0" borderId="0" xfId="0" applyFont="1" applyFill="1" applyAlignment="1">
      <alignment/>
    </xf>
    <xf numFmtId="0" fontId="22" fillId="0" borderId="2" xfId="0" applyFont="1" applyFill="1" applyBorder="1" applyAlignment="1">
      <alignment horizontal="center" vertical="center" wrapText="1"/>
    </xf>
    <xf numFmtId="0" fontId="23" fillId="0" borderId="2"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justify" vertical="center" wrapText="1"/>
    </xf>
    <xf numFmtId="14" fontId="23" fillId="0" borderId="2" xfId="0" applyNumberFormat="1" applyFont="1" applyFill="1" applyBorder="1" applyAlignment="1">
      <alignment horizontal="center" vertical="center" wrapText="1"/>
    </xf>
    <xf numFmtId="10" fontId="25" fillId="0" borderId="2" xfId="21" applyNumberFormat="1" applyFont="1" applyFill="1" applyBorder="1" applyAlignment="1" applyProtection="1">
      <alignment horizontal="center" vertical="center"/>
      <protection locked="0"/>
    </xf>
    <xf numFmtId="0" fontId="24" fillId="0" borderId="2" xfId="0" applyNumberFormat="1" applyFont="1" applyFill="1" applyBorder="1" applyAlignment="1" applyProtection="1">
      <alignment horizontal="justify" vertical="center" wrapText="1"/>
      <protection locked="0"/>
    </xf>
    <xf numFmtId="0" fontId="26" fillId="0" borderId="2" xfId="0" applyFont="1" applyFill="1" applyBorder="1" applyAlignment="1">
      <alignment horizontal="center" vertical="center"/>
    </xf>
    <xf numFmtId="0" fontId="22" fillId="0" borderId="2" xfId="0" applyFont="1" applyFill="1" applyBorder="1" applyAlignment="1">
      <alignment horizontal="center" vertical="center"/>
    </xf>
    <xf numFmtId="0" fontId="23" fillId="0" borderId="2" xfId="0" applyFont="1" applyFill="1" applyBorder="1" applyAlignment="1" applyProtection="1">
      <alignment horizontal="justify" vertical="center" wrapText="1"/>
      <protection locked="0"/>
    </xf>
    <xf numFmtId="0" fontId="22" fillId="0" borderId="3" xfId="0" applyFont="1" applyFill="1" applyBorder="1" applyAlignment="1">
      <alignment horizontal="center" vertical="center" textRotation="90" wrapText="1"/>
    </xf>
    <xf numFmtId="0" fontId="23" fillId="0" borderId="2" xfId="0" applyFont="1" applyFill="1" applyBorder="1" applyAlignment="1" applyProtection="1">
      <alignment horizontal="justify" vertical="center"/>
      <protection locked="0"/>
    </xf>
    <xf numFmtId="0" fontId="23" fillId="0" borderId="2" xfId="0" applyNumberFormat="1" applyFont="1" applyFill="1" applyBorder="1" applyAlignment="1" applyProtection="1">
      <alignment horizontal="justify" vertical="center"/>
      <protection locked="0"/>
    </xf>
    <xf numFmtId="10" fontId="23" fillId="0" borderId="2" xfId="21"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justify" vertical="center" wrapText="1"/>
      <protection locked="0"/>
    </xf>
    <xf numFmtId="0" fontId="22" fillId="0" borderId="2" xfId="0" applyFont="1" applyFill="1" applyBorder="1" applyAlignment="1">
      <alignment horizontal="center" vertical="center" textRotation="90" wrapText="1"/>
    </xf>
    <xf numFmtId="0" fontId="23" fillId="0" borderId="2" xfId="0" applyNumberFormat="1" applyFont="1" applyFill="1" applyBorder="1" applyAlignment="1" applyProtection="1">
      <alignment horizontal="justify" vertical="center" wrapText="1"/>
      <protection locked="0"/>
    </xf>
    <xf numFmtId="49" fontId="22"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xf>
    <xf numFmtId="0" fontId="23" fillId="0" borderId="5" xfId="0"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3"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5" fillId="0" borderId="4" xfId="0" applyFont="1" applyFill="1" applyBorder="1" applyAlignment="1">
      <alignment horizontal="center" vertical="center" wrapText="1"/>
    </xf>
    <xf numFmtId="10" fontId="23" fillId="0" borderId="5" xfId="21" applyNumberFormat="1"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vertical="center" wrapText="1"/>
      <protection locked="0"/>
    </xf>
    <xf numFmtId="17" fontId="23" fillId="0" borderId="2" xfId="0" applyNumberFormat="1" applyFont="1" applyFill="1" applyBorder="1" applyAlignment="1">
      <alignment horizontal="center" vertical="center" wrapText="1"/>
    </xf>
    <xf numFmtId="0" fontId="23" fillId="0" borderId="4" xfId="0" applyNumberFormat="1" applyFont="1" applyFill="1" applyBorder="1" applyAlignment="1" applyProtection="1">
      <alignment vertical="center" wrapText="1"/>
      <protection locked="0"/>
    </xf>
    <xf numFmtId="10" fontId="29" fillId="0" borderId="2" xfId="21" applyNumberFormat="1" applyFont="1" applyFill="1" applyBorder="1" applyAlignment="1" applyProtection="1">
      <alignment horizontal="center" vertical="center"/>
      <protection locked="0"/>
    </xf>
    <xf numFmtId="0" fontId="23" fillId="0" borderId="2" xfId="0" applyFont="1" applyFill="1" applyBorder="1" applyAlignment="1">
      <alignment horizontal="justify" vertical="center"/>
    </xf>
    <xf numFmtId="0" fontId="30" fillId="0" borderId="2" xfId="0" applyFont="1" applyFill="1" applyBorder="1" applyAlignment="1">
      <alignment horizontal="center" vertical="center" wrapText="1"/>
    </xf>
    <xf numFmtId="49" fontId="23" fillId="0" borderId="2" xfId="0" applyNumberFormat="1" applyFont="1" applyFill="1" applyBorder="1" applyAlignment="1" applyProtection="1">
      <alignment horizontal="center" vertical="center" wrapText="1"/>
      <protection locked="0"/>
    </xf>
    <xf numFmtId="0" fontId="22" fillId="0" borderId="4" xfId="0" applyFont="1" applyFill="1" applyBorder="1" applyAlignment="1">
      <alignment horizontal="center" vertical="center" wrapText="1"/>
    </xf>
    <xf numFmtId="10" fontId="23" fillId="0" borderId="4" xfId="21" applyNumberFormat="1" applyFont="1" applyFill="1" applyBorder="1" applyAlignment="1" applyProtection="1">
      <alignment horizontal="center" vertical="center"/>
      <protection locked="0"/>
    </xf>
    <xf numFmtId="0" fontId="23" fillId="0" borderId="2" xfId="0" applyFont="1" applyFill="1" applyBorder="1" applyAlignment="1">
      <alignment horizontal="left" vertical="center" wrapText="1"/>
    </xf>
    <xf numFmtId="10" fontId="24" fillId="0" borderId="2" xfId="21" applyNumberFormat="1" applyFont="1" applyFill="1" applyBorder="1" applyAlignment="1" applyProtection="1">
      <alignment horizontal="center" vertical="center"/>
      <protection locked="0"/>
    </xf>
    <xf numFmtId="0" fontId="23" fillId="0" borderId="4" xfId="0" applyFont="1" applyFill="1" applyBorder="1" applyAlignment="1">
      <alignment horizontal="left" vertical="center" wrapText="1"/>
    </xf>
    <xf numFmtId="0" fontId="23" fillId="0" borderId="2" xfId="0" applyFont="1" applyFill="1" applyBorder="1" applyAlignment="1" applyProtection="1">
      <alignment horizontal="center" vertical="center" wrapText="1"/>
      <protection locked="0"/>
    </xf>
    <xf numFmtId="10" fontId="22" fillId="0" borderId="2" xfId="0" applyNumberFormat="1" applyFont="1" applyFill="1" applyBorder="1" applyAlignment="1">
      <alignment horizontal="center" vertical="center" wrapText="1"/>
    </xf>
    <xf numFmtId="10" fontId="23" fillId="0" borderId="2" xfId="21" applyNumberFormat="1" applyFont="1" applyFill="1" applyBorder="1" applyAlignment="1" applyProtection="1">
      <alignment horizontal="center" vertical="center" wrapText="1"/>
      <protection locked="0"/>
    </xf>
    <xf numFmtId="10" fontId="23" fillId="0" borderId="2" xfId="21" applyNumberFormat="1" applyFont="1" applyFill="1" applyBorder="1" applyAlignment="1" applyProtection="1">
      <alignment horizontal="justify" vertical="center" wrapText="1"/>
      <protection locked="0"/>
    </xf>
    <xf numFmtId="49" fontId="25" fillId="0" borderId="2" xfId="21" applyNumberFormat="1" applyFont="1" applyFill="1" applyBorder="1" applyAlignment="1" applyProtection="1">
      <alignment horizontal="center" vertical="center"/>
      <protection locked="0"/>
    </xf>
    <xf numFmtId="0" fontId="36" fillId="0" borderId="4" xfId="0" applyFont="1" applyFill="1" applyBorder="1" applyAlignment="1">
      <alignment horizontal="justify" vertical="center" wrapText="1"/>
    </xf>
    <xf numFmtId="10" fontId="23" fillId="0" borderId="4" xfId="21" applyNumberFormat="1" applyFont="1" applyFill="1" applyBorder="1" applyAlignment="1" applyProtection="1">
      <alignment horizontal="justify" vertical="center" wrapText="1"/>
      <protection locked="0"/>
    </xf>
    <xf numFmtId="0" fontId="23" fillId="0" borderId="2" xfId="21" applyNumberFormat="1" applyFont="1" applyFill="1" applyBorder="1" applyAlignment="1" applyProtection="1">
      <alignment horizontal="justify" vertical="center" wrapText="1"/>
      <protection locked="0"/>
    </xf>
    <xf numFmtId="0" fontId="23" fillId="0" borderId="2" xfId="0" applyNumberFormat="1" applyFont="1" applyFill="1" applyBorder="1" applyAlignment="1">
      <alignment horizontal="justify" vertical="center" wrapText="1"/>
    </xf>
    <xf numFmtId="10" fontId="24" fillId="0" borderId="4" xfId="21" applyNumberFormat="1" applyFont="1" applyFill="1" applyBorder="1" applyAlignment="1" applyProtection="1">
      <alignment horizontal="center" vertical="center"/>
      <protection locked="0"/>
    </xf>
    <xf numFmtId="0" fontId="25" fillId="0" borderId="2" xfId="0" applyFont="1" applyFill="1" applyBorder="1" applyAlignment="1">
      <alignment horizontal="center" vertical="center"/>
    </xf>
    <xf numFmtId="10" fontId="24" fillId="0" borderId="2" xfId="21" applyNumberFormat="1" applyFont="1" applyFill="1" applyBorder="1" applyAlignment="1" applyProtection="1">
      <alignment horizontal="justify" vertical="center" wrapText="1"/>
      <protection locked="0"/>
    </xf>
    <xf numFmtId="10" fontId="24" fillId="0" borderId="2" xfId="21" applyNumberFormat="1" applyFont="1" applyFill="1" applyBorder="1" applyAlignment="1" applyProtection="1">
      <alignment horizontal="center" vertical="center" wrapText="1"/>
      <protection locked="0"/>
    </xf>
    <xf numFmtId="49" fontId="24" fillId="0" borderId="2" xfId="0"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horizontal="justify" vertical="center" wrapText="1"/>
      <protection locked="0"/>
    </xf>
    <xf numFmtId="0" fontId="23" fillId="0" borderId="4" xfId="21" applyNumberFormat="1" applyFont="1" applyFill="1" applyBorder="1" applyAlignment="1" applyProtection="1">
      <alignment horizontal="justify" vertical="center" wrapText="1"/>
      <protection locked="0"/>
    </xf>
    <xf numFmtId="0" fontId="34" fillId="0" borderId="2" xfId="0" applyFont="1" applyFill="1" applyBorder="1" applyAlignment="1" applyProtection="1">
      <alignment horizontal="justify" vertical="center" wrapText="1"/>
      <protection locked="0"/>
    </xf>
    <xf numFmtId="0" fontId="22" fillId="0" borderId="2" xfId="0" applyFont="1" applyFill="1" applyBorder="1" applyAlignment="1">
      <alignment vertical="center"/>
    </xf>
    <xf numFmtId="0" fontId="23" fillId="0" borderId="2" xfId="0" applyFont="1" applyFill="1" applyBorder="1" applyAlignment="1" applyProtection="1">
      <alignment vertical="center" wrapText="1"/>
      <protection locked="0"/>
    </xf>
    <xf numFmtId="14" fontId="23" fillId="0" borderId="2" xfId="0" applyNumberFormat="1" applyFont="1" applyFill="1" applyBorder="1" applyAlignment="1">
      <alignment vertical="center" wrapText="1"/>
    </xf>
    <xf numFmtId="10" fontId="23" fillId="0" borderId="2" xfId="21" applyNumberFormat="1" applyFont="1" applyFill="1" applyBorder="1" applyAlignment="1" applyProtection="1">
      <alignment vertical="center"/>
      <protection locked="0"/>
    </xf>
    <xf numFmtId="0" fontId="11" fillId="0" borderId="2" xfId="0" applyFont="1" applyFill="1" applyBorder="1" applyAlignment="1">
      <alignment horizontal="justify" vertical="center"/>
    </xf>
    <xf numFmtId="0" fontId="36" fillId="0" borderId="2" xfId="0" applyFont="1" applyFill="1" applyBorder="1" applyAlignment="1" applyProtection="1">
      <alignment horizontal="justify" vertical="center" wrapText="1"/>
      <protection locked="0"/>
    </xf>
    <xf numFmtId="0" fontId="33" fillId="0" borderId="2" xfId="0" applyFont="1" applyFill="1" applyBorder="1" applyAlignment="1">
      <alignment horizontal="justify" vertical="center" wrapText="1"/>
    </xf>
    <xf numFmtId="10" fontId="36" fillId="0" borderId="4" xfId="21" applyNumberFormat="1" applyFont="1" applyFill="1" applyBorder="1" applyAlignment="1" applyProtection="1">
      <alignment horizontal="justify" vertical="center" wrapText="1"/>
      <protection locked="0"/>
    </xf>
    <xf numFmtId="0" fontId="1" fillId="0" borderId="0" xfId="0" applyFont="1" applyFill="1" applyAlignment="1">
      <alignment/>
    </xf>
    <xf numFmtId="10" fontId="23" fillId="0" borderId="2" xfId="0" applyNumberFormat="1" applyFont="1" applyFill="1" applyBorder="1" applyAlignment="1">
      <alignment horizontal="center" vertical="center"/>
    </xf>
    <xf numFmtId="0" fontId="39" fillId="0" borderId="2" xfId="0" applyFont="1" applyFill="1" applyBorder="1" applyAlignment="1">
      <alignment horizontal="justify" vertical="center" wrapText="1"/>
    </xf>
    <xf numFmtId="0" fontId="23" fillId="0" borderId="0" xfId="0" applyFont="1" applyFill="1" applyBorder="1" applyAlignment="1">
      <alignment horizontal="justify" vertical="center" wrapText="1"/>
    </xf>
    <xf numFmtId="0" fontId="34" fillId="0" borderId="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24" fillId="0" borderId="2" xfId="0" applyNumberFormat="1" applyFont="1" applyFill="1" applyBorder="1" applyAlignment="1">
      <alignment horizontal="center" vertical="center" wrapText="1"/>
    </xf>
    <xf numFmtId="10" fontId="23" fillId="0" borderId="2" xfId="0" applyNumberFormat="1" applyFont="1" applyFill="1" applyBorder="1" applyAlignment="1" applyProtection="1">
      <alignment horizontal="center" vertical="center" wrapText="1"/>
      <protection locked="0"/>
    </xf>
    <xf numFmtId="10" fontId="24" fillId="0" borderId="2" xfId="0" applyNumberFormat="1" applyFont="1" applyFill="1" applyBorder="1" applyAlignment="1" applyProtection="1">
      <alignment horizontal="center" vertical="center" wrapText="1"/>
      <protection locked="0"/>
    </xf>
    <xf numFmtId="0" fontId="1" fillId="0" borderId="0" xfId="0" applyNumberFormat="1" applyFont="1" applyFill="1" applyAlignment="1">
      <alignment/>
    </xf>
    <xf numFmtId="0" fontId="1" fillId="0" borderId="0" xfId="0" applyFont="1" applyFill="1" applyAlignment="1">
      <alignment wrapText="1"/>
    </xf>
    <xf numFmtId="10" fontId="32" fillId="0" borderId="2" xfId="21" applyNumberFormat="1" applyFont="1" applyFill="1" applyBorder="1" applyAlignment="1" applyProtection="1">
      <alignment horizontal="center" vertical="center" wrapText="1"/>
      <protection locked="0"/>
    </xf>
    <xf numFmtId="0" fontId="36" fillId="0" borderId="2" xfId="0" applyFont="1" applyFill="1" applyBorder="1" applyAlignment="1">
      <alignment horizontal="justify" vertical="center" wrapText="1"/>
    </xf>
    <xf numFmtId="0" fontId="36" fillId="0" borderId="2" xfId="0" applyFont="1" applyFill="1" applyBorder="1" applyAlignment="1">
      <alignment horizontal="justify" vertical="center"/>
    </xf>
    <xf numFmtId="10" fontId="36" fillId="0" borderId="2" xfId="21" applyNumberFormat="1" applyFont="1" applyFill="1" applyBorder="1" applyAlignment="1" applyProtection="1">
      <alignment horizontal="center" vertical="center" wrapText="1"/>
      <protection locked="0"/>
    </xf>
    <xf numFmtId="10" fontId="36" fillId="0" borderId="2" xfId="21" applyNumberFormat="1" applyFont="1" applyFill="1" applyBorder="1" applyAlignment="1" applyProtection="1">
      <alignment horizontal="center" vertical="center"/>
      <protection locked="0"/>
    </xf>
    <xf numFmtId="0" fontId="36" fillId="0" borderId="0" xfId="0" applyFont="1" applyFill="1" applyAlignment="1">
      <alignment horizontal="center" vertical="center"/>
    </xf>
    <xf numFmtId="0" fontId="36" fillId="0" borderId="0" xfId="0" applyFont="1" applyFill="1" applyAlignment="1">
      <alignment/>
    </xf>
    <xf numFmtId="0" fontId="32" fillId="0" borderId="2" xfId="0" applyFont="1" applyFill="1" applyBorder="1" applyAlignment="1" applyProtection="1">
      <alignment horizontal="center" vertical="center" wrapText="1"/>
      <protection locked="0"/>
    </xf>
    <xf numFmtId="0" fontId="23" fillId="0" borderId="3" xfId="0" applyFont="1" applyFill="1" applyBorder="1" applyAlignment="1">
      <alignment horizontal="center" vertical="center" wrapText="1"/>
    </xf>
    <xf numFmtId="0" fontId="24" fillId="0" borderId="5" xfId="0" applyNumberFormat="1" applyFont="1" applyFill="1" applyBorder="1" applyAlignment="1" applyProtection="1">
      <alignment horizontal="justify" vertical="center"/>
      <protection locked="0"/>
    </xf>
    <xf numFmtId="0" fontId="24" fillId="0" borderId="3" xfId="0" applyNumberFormat="1" applyFont="1" applyFill="1" applyBorder="1" applyAlignment="1" applyProtection="1">
      <alignment horizontal="justify" vertical="center"/>
      <protection locked="0"/>
    </xf>
    <xf numFmtId="0" fontId="24" fillId="0" borderId="4" xfId="0" applyNumberFormat="1" applyFont="1" applyFill="1" applyBorder="1" applyAlignment="1" applyProtection="1">
      <alignment horizontal="justify" vertical="center"/>
      <protection locked="0"/>
    </xf>
    <xf numFmtId="0" fontId="37" fillId="0" borderId="5" xfId="0" applyNumberFormat="1" applyFont="1" applyFill="1" applyBorder="1" applyAlignment="1" applyProtection="1">
      <alignment horizontal="justify" vertical="center"/>
      <protection locked="0"/>
    </xf>
    <xf numFmtId="0" fontId="37" fillId="0" borderId="3" xfId="0" applyNumberFormat="1" applyFont="1" applyFill="1" applyBorder="1" applyAlignment="1" applyProtection="1">
      <alignment horizontal="justify" vertical="center"/>
      <protection locked="0"/>
    </xf>
    <xf numFmtId="0" fontId="37" fillId="0" borderId="4" xfId="0" applyNumberFormat="1" applyFont="1" applyFill="1" applyBorder="1" applyAlignment="1" applyProtection="1">
      <alignment horizontal="justify" vertical="center"/>
      <protection locked="0"/>
    </xf>
    <xf numFmtId="0" fontId="0" fillId="0" borderId="4" xfId="0" applyFont="1" applyBorder="1" applyAlignment="1">
      <alignment horizontal="justify" vertical="center"/>
    </xf>
    <xf numFmtId="10" fontId="32" fillId="0" borderId="5" xfId="21" applyNumberFormat="1" applyFont="1" applyFill="1" applyBorder="1" applyAlignment="1" applyProtection="1">
      <alignment horizontal="justify" vertical="center" wrapText="1"/>
      <protection locked="0"/>
    </xf>
    <xf numFmtId="49" fontId="25" fillId="0" borderId="3" xfId="21" applyNumberFormat="1" applyFont="1" applyFill="1" applyBorder="1" applyAlignment="1" applyProtection="1">
      <alignment horizontal="center" vertical="center"/>
      <protection locked="0"/>
    </xf>
    <xf numFmtId="49" fontId="25" fillId="0" borderId="4" xfId="21" applyNumberFormat="1" applyFont="1" applyFill="1" applyBorder="1" applyAlignment="1" applyProtection="1">
      <alignment horizontal="center" vertical="center"/>
      <protection locked="0"/>
    </xf>
    <xf numFmtId="0" fontId="23" fillId="0" borderId="5" xfId="0"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23" fillId="0" borderId="4" xfId="0" applyFont="1" applyFill="1" applyBorder="1" applyAlignment="1">
      <alignment horizontal="justify" vertical="center" wrapText="1"/>
    </xf>
    <xf numFmtId="49" fontId="25" fillId="0" borderId="5" xfId="21" applyNumberFormat="1" applyFont="1" applyFill="1" applyBorder="1" applyAlignment="1" applyProtection="1">
      <alignment horizontal="center" vertical="center"/>
      <protection locked="0"/>
    </xf>
    <xf numFmtId="0" fontId="23" fillId="0" borderId="4" xfId="0" applyFont="1" applyFill="1" applyBorder="1" applyAlignment="1">
      <alignment horizontal="center" vertical="center" wrapText="1"/>
    </xf>
    <xf numFmtId="0" fontId="23" fillId="0" borderId="5" xfId="0" applyNumberFormat="1" applyFont="1" applyFill="1" applyBorder="1" applyAlignment="1" applyProtection="1">
      <alignment horizontal="justify" vertical="center"/>
      <protection locked="0"/>
    </xf>
    <xf numFmtId="0" fontId="23" fillId="0" borderId="4" xfId="0" applyNumberFormat="1" applyFont="1" applyFill="1" applyBorder="1" applyAlignment="1" applyProtection="1">
      <alignment horizontal="justify" vertical="center"/>
      <protection locked="0"/>
    </xf>
    <xf numFmtId="0" fontId="24" fillId="0" borderId="2" xfId="0" applyFont="1" applyFill="1" applyBorder="1" applyAlignment="1" applyProtection="1">
      <alignment horizontal="justify" vertical="center" wrapText="1"/>
      <protection locked="0"/>
    </xf>
    <xf numFmtId="10" fontId="23" fillId="0" borderId="5" xfId="21" applyNumberFormat="1" applyFont="1" applyFill="1" applyBorder="1" applyAlignment="1" applyProtection="1">
      <alignment horizontal="center" vertical="center"/>
      <protection locked="0"/>
    </xf>
    <xf numFmtId="10" fontId="23" fillId="0" borderId="3" xfId="21" applyNumberFormat="1" applyFont="1" applyFill="1" applyBorder="1" applyAlignment="1" applyProtection="1">
      <alignment horizontal="center" vertical="center"/>
      <protection locked="0"/>
    </xf>
    <xf numFmtId="10" fontId="23" fillId="0" borderId="4" xfId="21" applyNumberFormat="1"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0" fontId="23"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2" fillId="0" borderId="5" xfId="0" applyFont="1" applyFill="1" applyBorder="1" applyAlignment="1">
      <alignment horizontal="center" vertical="center"/>
    </xf>
    <xf numFmtId="10" fontId="32" fillId="0" borderId="4" xfId="21" applyNumberFormat="1" applyFont="1" applyFill="1" applyBorder="1" applyAlignment="1" applyProtection="1">
      <alignment horizontal="justify" vertical="center" wrapText="1"/>
      <protection locked="0"/>
    </xf>
    <xf numFmtId="10" fontId="41" fillId="0" borderId="4" xfId="21" applyNumberFormat="1" applyFont="1" applyFill="1" applyBorder="1" applyAlignment="1" applyProtection="1">
      <alignment horizontal="justify" vertical="center" wrapText="1"/>
      <protection locked="0"/>
    </xf>
    <xf numFmtId="49" fontId="12" fillId="0" borderId="2" xfId="0" applyNumberFormat="1" applyFont="1" applyFill="1" applyBorder="1" applyAlignment="1" applyProtection="1">
      <alignment horizontal="justify" vertical="center" wrapText="1"/>
      <protection locked="0"/>
    </xf>
    <xf numFmtId="10" fontId="33" fillId="0" borderId="2" xfId="21" applyNumberFormat="1" applyFont="1" applyFill="1" applyBorder="1" applyAlignment="1" applyProtection="1">
      <alignment horizontal="justify" vertical="center" wrapText="1"/>
      <protection locked="0"/>
    </xf>
    <xf numFmtId="0" fontId="35" fillId="0" borderId="2" xfId="0" applyFont="1" applyFill="1" applyBorder="1" applyAlignment="1" applyProtection="1">
      <alignment horizontal="justify" vertical="center" wrapText="1"/>
      <protection locked="0"/>
    </xf>
    <xf numFmtId="0" fontId="33" fillId="0" borderId="4" xfId="0" applyFont="1" applyFill="1" applyBorder="1" applyAlignment="1">
      <alignment horizontal="justify" vertical="center" wrapText="1"/>
    </xf>
    <xf numFmtId="0" fontId="42" fillId="0" borderId="2" xfId="0" applyFont="1" applyFill="1" applyBorder="1" applyAlignment="1">
      <alignment horizontal="center" vertical="center" textRotation="90" wrapText="1"/>
    </xf>
    <xf numFmtId="0" fontId="23" fillId="0" borderId="6" xfId="0" applyNumberFormat="1" applyFont="1" applyFill="1" applyBorder="1" applyAlignment="1" applyProtection="1">
      <alignment horizontal="justify" vertical="center" wrapText="1"/>
      <protection locked="0"/>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32" fillId="0" borderId="6" xfId="0" applyFont="1" applyFill="1" applyBorder="1" applyAlignment="1" applyProtection="1">
      <alignment horizontal="justify" vertical="center" wrapText="1"/>
      <protection locked="0"/>
    </xf>
    <xf numFmtId="0" fontId="32" fillId="0" borderId="7" xfId="0" applyFont="1" applyFill="1" applyBorder="1" applyAlignment="1" applyProtection="1">
      <alignment horizontal="justify" vertical="center" wrapText="1"/>
      <protection locked="0"/>
    </xf>
    <xf numFmtId="0" fontId="32" fillId="0" borderId="10" xfId="0" applyFont="1" applyFill="1" applyBorder="1" applyAlignment="1" applyProtection="1">
      <alignment horizontal="justify" vertical="center" wrapText="1"/>
      <protection locked="0"/>
    </xf>
    <xf numFmtId="0" fontId="32" fillId="0" borderId="11" xfId="0" applyFont="1" applyFill="1" applyBorder="1" applyAlignment="1" applyProtection="1">
      <alignment horizontal="justify" vertical="center" wrapText="1"/>
      <protection locked="0"/>
    </xf>
    <xf numFmtId="0" fontId="40" fillId="0" borderId="2" xfId="0" applyFont="1" applyBorder="1" applyAlignment="1">
      <alignment horizontal="justify" vertical="center" wrapText="1"/>
    </xf>
    <xf numFmtId="0" fontId="31" fillId="0" borderId="6" xfId="0" applyFont="1" applyFill="1" applyBorder="1" applyAlignment="1" applyProtection="1">
      <alignment horizontal="justify" vertical="center" wrapText="1"/>
      <protection locked="0"/>
    </xf>
    <xf numFmtId="0" fontId="31" fillId="0" borderId="10" xfId="0" applyFont="1" applyFill="1" applyBorder="1" applyAlignment="1" applyProtection="1">
      <alignment horizontal="justify" vertical="center" wrapText="1"/>
      <protection locked="0"/>
    </xf>
    <xf numFmtId="0" fontId="0" fillId="0" borderId="11" xfId="0" applyBorder="1" applyAlignment="1">
      <alignment horizontal="justify" vertical="center" wrapText="1"/>
    </xf>
    <xf numFmtId="0" fontId="35" fillId="0" borderId="6" xfId="0" applyFont="1" applyFill="1" applyBorder="1" applyAlignment="1" applyProtection="1">
      <alignment horizontal="justify" vertical="center" wrapText="1"/>
      <protection locked="0"/>
    </xf>
    <xf numFmtId="0" fontId="35" fillId="0" borderId="7" xfId="0" applyFont="1" applyBorder="1" applyAlignment="1">
      <alignment horizontal="justify" vertical="center" wrapText="1"/>
    </xf>
    <xf numFmtId="0" fontId="12" fillId="0" borderId="0" xfId="0" applyFont="1" applyFill="1" applyBorder="1" applyAlignment="1" applyProtection="1">
      <alignment horizontal="justify" vertical="center" wrapText="1"/>
      <protection locked="0"/>
    </xf>
    <xf numFmtId="0" fontId="0" fillId="0" borderId="0" xfId="0" applyFont="1" applyBorder="1" applyAlignment="1">
      <alignment horizontal="justify" vertical="center" wrapText="1"/>
    </xf>
    <xf numFmtId="0" fontId="23" fillId="0" borderId="2" xfId="0" applyFont="1" applyFill="1" applyBorder="1" applyAlignment="1" applyProtection="1">
      <alignment horizontal="justify" vertical="center" wrapText="1"/>
      <protection locked="0"/>
    </xf>
    <xf numFmtId="0" fontId="24" fillId="0" borderId="2" xfId="0" applyFont="1" applyBorder="1" applyAlignment="1">
      <alignment horizontal="justify" vertical="center" wrapText="1"/>
    </xf>
    <xf numFmtId="0" fontId="30" fillId="0" borderId="5" xfId="0" applyFont="1" applyFill="1" applyBorder="1" applyAlignment="1">
      <alignment horizontal="center" vertical="center" wrapText="1"/>
    </xf>
    <xf numFmtId="10" fontId="32" fillId="0" borderId="4" xfId="21" applyNumberFormat="1" applyFont="1" applyFill="1" applyBorder="1" applyAlignment="1" applyProtection="1">
      <alignment horizontal="justify" vertical="center" wrapText="1"/>
      <protection locked="0"/>
    </xf>
    <xf numFmtId="0" fontId="23" fillId="0" borderId="6" xfId="0" applyFont="1" applyFill="1" applyBorder="1" applyAlignment="1" applyProtection="1">
      <alignment horizontal="justify" vertical="center" wrapText="1"/>
      <protection locked="0"/>
    </xf>
    <xf numFmtId="0" fontId="24"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36" fillId="0" borderId="5"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3" fillId="0" borderId="5" xfId="0" applyNumberFormat="1" applyFont="1" applyFill="1" applyBorder="1" applyAlignment="1" applyProtection="1">
      <alignment horizontal="justify" vertical="center" wrapText="1"/>
      <protection locked="0"/>
    </xf>
    <xf numFmtId="0" fontId="0" fillId="0" borderId="4" xfId="0" applyFont="1" applyBorder="1" applyAlignment="1">
      <alignment horizontal="justify" vertical="center" wrapText="1"/>
    </xf>
    <xf numFmtId="0" fontId="24" fillId="0" borderId="2" xfId="0" applyFont="1" applyFill="1" applyBorder="1" applyAlignment="1">
      <alignment horizontal="justify" vertical="center" wrapText="1"/>
    </xf>
    <xf numFmtId="0" fontId="35" fillId="0" borderId="8" xfId="0" applyFont="1" applyBorder="1" applyAlignment="1">
      <alignment horizontal="justify" vertical="center" wrapText="1"/>
    </xf>
    <xf numFmtId="0" fontId="35" fillId="0" borderId="9" xfId="0" applyFont="1" applyBorder="1" applyAlignment="1">
      <alignment horizontal="justify" vertical="center" wrapText="1"/>
    </xf>
    <xf numFmtId="0" fontId="23" fillId="0" borderId="3" xfId="0" applyNumberFormat="1" applyFont="1" applyFill="1" applyBorder="1" applyAlignment="1" applyProtection="1">
      <alignment horizontal="justify" vertical="center"/>
      <protection locked="0"/>
    </xf>
    <xf numFmtId="0" fontId="0" fillId="0" borderId="4" xfId="0" applyBorder="1" applyAlignment="1">
      <alignment horizontal="justify" vertical="center"/>
    </xf>
    <xf numFmtId="49" fontId="28" fillId="0" borderId="5" xfId="0" applyNumberFormat="1" applyFont="1" applyFill="1" applyBorder="1" applyAlignment="1" applyProtection="1">
      <alignment horizontal="center" vertical="center" wrapText="1"/>
      <protection locked="0"/>
    </xf>
    <xf numFmtId="49" fontId="28" fillId="0" borderId="3" xfId="0" applyNumberFormat="1"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wrapText="1"/>
    </xf>
    <xf numFmtId="0" fontId="36" fillId="0" borderId="5" xfId="0" applyFont="1" applyFill="1" applyBorder="1" applyAlignment="1">
      <alignment horizontal="justify" vertical="center" wrapText="1"/>
    </xf>
    <xf numFmtId="0" fontId="36" fillId="0" borderId="4" xfId="0" applyFont="1" applyFill="1" applyBorder="1" applyAlignment="1">
      <alignment horizontal="justify" vertical="center" wrapText="1"/>
    </xf>
    <xf numFmtId="10" fontId="29" fillId="0" borderId="5" xfId="21" applyNumberFormat="1" applyFont="1" applyFill="1" applyBorder="1" applyAlignment="1" applyProtection="1">
      <alignment horizontal="center" vertical="center"/>
      <protection locked="0"/>
    </xf>
    <xf numFmtId="10" fontId="29" fillId="0" borderId="4" xfId="21"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wrapText="1"/>
      <protection locked="0"/>
    </xf>
    <xf numFmtId="49" fontId="22" fillId="0" borderId="5" xfId="0" applyNumberFormat="1" applyFont="1" applyFill="1" applyBorder="1" applyAlignment="1" applyProtection="1">
      <alignment horizontal="center" vertical="center" wrapText="1"/>
      <protection locked="0"/>
    </xf>
    <xf numFmtId="49" fontId="22" fillId="0" borderId="3" xfId="0" applyNumberFormat="1" applyFont="1" applyFill="1" applyBorder="1" applyAlignment="1" applyProtection="1">
      <alignment horizontal="center" vertical="center" wrapText="1"/>
      <protection locked="0"/>
    </xf>
    <xf numFmtId="49" fontId="22" fillId="0" borderId="4" xfId="0" applyNumberFormat="1" applyFont="1" applyFill="1" applyBorder="1" applyAlignment="1" applyProtection="1">
      <alignment horizontal="center" vertical="center" wrapText="1"/>
      <protection locked="0"/>
    </xf>
    <xf numFmtId="0" fontId="23" fillId="0" borderId="5" xfId="0" applyFont="1" applyFill="1" applyBorder="1" applyAlignment="1">
      <alignment horizontal="justify" vertical="center"/>
    </xf>
    <xf numFmtId="0" fontId="23" fillId="0" borderId="3" xfId="0" applyFont="1" applyFill="1" applyBorder="1" applyAlignment="1">
      <alignment horizontal="justify" vertical="center"/>
    </xf>
    <xf numFmtId="0" fontId="23" fillId="0" borderId="4" xfId="0" applyFont="1" applyFill="1" applyBorder="1" applyAlignment="1">
      <alignment horizontal="justify" vertical="center"/>
    </xf>
    <xf numFmtId="0" fontId="15" fillId="0" borderId="2" xfId="0" applyFont="1" applyFill="1" applyBorder="1" applyAlignment="1">
      <alignment horizontal="center" vertical="center" wrapText="1"/>
    </xf>
    <xf numFmtId="0" fontId="22" fillId="0" borderId="3" xfId="0" applyFont="1" applyFill="1" applyBorder="1" applyAlignment="1">
      <alignment horizontal="center" vertical="center"/>
    </xf>
    <xf numFmtId="49" fontId="23" fillId="0" borderId="5" xfId="0" applyNumberFormat="1" applyFont="1" applyFill="1" applyBorder="1" applyAlignment="1" applyProtection="1">
      <alignment horizontal="center" vertical="center" wrapText="1"/>
      <protection locked="0"/>
    </xf>
    <xf numFmtId="49" fontId="23" fillId="0" borderId="3" xfId="0" applyNumberFormat="1" applyFont="1" applyFill="1" applyBorder="1" applyAlignment="1" applyProtection="1">
      <alignment horizontal="center" vertical="center" wrapText="1"/>
      <protection locked="0"/>
    </xf>
    <xf numFmtId="49" fontId="23" fillId="0" borderId="4" xfId="0" applyNumberFormat="1" applyFont="1" applyFill="1" applyBorder="1" applyAlignment="1" applyProtection="1">
      <alignment horizontal="center" vertical="center" wrapText="1"/>
      <protection locked="0"/>
    </xf>
    <xf numFmtId="0" fontId="36" fillId="0" borderId="5" xfId="0" applyFont="1" applyFill="1" applyBorder="1" applyAlignment="1">
      <alignment horizontal="justify" vertical="center"/>
    </xf>
    <xf numFmtId="0" fontId="36" fillId="0" borderId="3" xfId="0" applyFont="1" applyFill="1" applyBorder="1" applyAlignment="1">
      <alignment horizontal="justify" vertical="center"/>
    </xf>
    <xf numFmtId="0" fontId="36" fillId="0" borderId="4" xfId="0" applyFont="1" applyFill="1" applyBorder="1" applyAlignment="1">
      <alignment horizontal="justify" vertical="center"/>
    </xf>
    <xf numFmtId="0" fontId="22" fillId="0" borderId="2" xfId="0" applyFont="1" applyFill="1" applyBorder="1" applyAlignment="1">
      <alignment horizontal="center" vertical="center" textRotation="90"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textRotation="90" wrapText="1"/>
    </xf>
    <xf numFmtId="0" fontId="22" fillId="0" borderId="3" xfId="0" applyFont="1" applyFill="1" applyBorder="1" applyAlignment="1">
      <alignment horizontal="center" vertical="center" textRotation="90" wrapText="1"/>
    </xf>
    <xf numFmtId="0" fontId="22" fillId="0" borderId="4" xfId="0" applyFont="1" applyFill="1" applyBorder="1" applyAlignment="1">
      <alignment horizontal="center" vertical="center" textRotation="90" wrapText="1"/>
    </xf>
    <xf numFmtId="0" fontId="25" fillId="0" borderId="5"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4" xfId="0" applyFont="1" applyFill="1" applyBorder="1" applyAlignment="1">
      <alignment horizontal="center" vertical="center" textRotation="90" wrapText="1"/>
    </xf>
    <xf numFmtId="0" fontId="24" fillId="0" borderId="5"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3" fillId="0" borderId="5"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lignment horizontal="justify" vertical="center" wrapText="1"/>
    </xf>
    <xf numFmtId="10" fontId="23" fillId="0" borderId="5" xfId="21" applyNumberFormat="1" applyFont="1" applyFill="1" applyBorder="1" applyAlignment="1" applyProtection="1">
      <alignment horizontal="justify" vertical="center" wrapText="1"/>
      <protection locked="0"/>
    </xf>
    <xf numFmtId="10" fontId="23" fillId="0" borderId="4" xfId="21" applyNumberFormat="1" applyFont="1" applyFill="1" applyBorder="1" applyAlignment="1" applyProtection="1">
      <alignment horizontal="justify" vertical="center" wrapText="1"/>
      <protection locked="0"/>
    </xf>
    <xf numFmtId="0" fontId="23" fillId="0" borderId="2" xfId="0" applyNumberFormat="1" applyFont="1" applyFill="1" applyBorder="1" applyAlignment="1" applyProtection="1">
      <alignment horizontal="justify" vertical="center" wrapText="1"/>
      <protection locked="0"/>
    </xf>
    <xf numFmtId="0" fontId="23" fillId="0" borderId="3" xfId="0" applyNumberFormat="1" applyFont="1" applyFill="1" applyBorder="1" applyAlignment="1" applyProtection="1">
      <alignment horizontal="justify" vertical="center" wrapText="1"/>
      <protection locked="0"/>
    </xf>
    <xf numFmtId="0" fontId="24" fillId="0" borderId="3" xfId="0" applyFont="1" applyFill="1" applyBorder="1" applyAlignment="1">
      <alignment horizontal="justify" vertical="center" wrapText="1"/>
    </xf>
    <xf numFmtId="10" fontId="36" fillId="0" borderId="5" xfId="21" applyNumberFormat="1" applyFont="1" applyFill="1" applyBorder="1" applyAlignment="1" applyProtection="1">
      <alignment horizontal="center" vertical="center" wrapText="1"/>
      <protection locked="0"/>
    </xf>
    <xf numFmtId="10" fontId="36" fillId="0" borderId="3" xfId="21" applyNumberFormat="1" applyFont="1" applyFill="1" applyBorder="1" applyAlignment="1" applyProtection="1">
      <alignment horizontal="center" vertical="center" wrapText="1"/>
      <protection locked="0"/>
    </xf>
    <xf numFmtId="10" fontId="36" fillId="0" borderId="4" xfId="21" applyNumberFormat="1" applyFont="1" applyFill="1" applyBorder="1" applyAlignment="1" applyProtection="1">
      <alignment horizontal="center" vertical="center" wrapText="1"/>
      <protection locked="0"/>
    </xf>
    <xf numFmtId="49" fontId="22" fillId="0" borderId="5" xfId="0" applyNumberFormat="1" applyFont="1" applyFill="1" applyBorder="1" applyAlignment="1" applyProtection="1">
      <alignment horizontal="center" vertical="center"/>
      <protection locked="0"/>
    </xf>
    <xf numFmtId="49" fontId="22" fillId="0" borderId="3" xfId="0" applyNumberFormat="1" applyFont="1" applyFill="1" applyBorder="1" applyAlignment="1" applyProtection="1">
      <alignment horizontal="center" vertical="center"/>
      <protection locked="0"/>
    </xf>
    <xf numFmtId="49" fontId="22" fillId="0" borderId="4" xfId="0" applyNumberFormat="1" applyFont="1" applyFill="1" applyBorder="1" applyAlignment="1" applyProtection="1">
      <alignment horizontal="center" vertical="center"/>
      <protection locked="0"/>
    </xf>
    <xf numFmtId="10" fontId="36" fillId="0" borderId="5" xfId="21" applyNumberFormat="1" applyFont="1" applyFill="1" applyBorder="1" applyAlignment="1" applyProtection="1">
      <alignment horizontal="center" vertical="center"/>
      <protection locked="0"/>
    </xf>
    <xf numFmtId="10" fontId="36" fillId="0" borderId="4" xfId="21" applyNumberFormat="1" applyFont="1" applyFill="1" applyBorder="1" applyAlignment="1" applyProtection="1">
      <alignment horizontal="center" vertical="center"/>
      <protection locked="0"/>
    </xf>
    <xf numFmtId="14" fontId="23" fillId="0" borderId="5" xfId="0" applyNumberFormat="1" applyFont="1" applyFill="1" applyBorder="1" applyAlignment="1">
      <alignment horizontal="center" vertical="center" wrapText="1"/>
    </xf>
    <xf numFmtId="14" fontId="23" fillId="0" borderId="3" xfId="0" applyNumberFormat="1" applyFont="1" applyFill="1" applyBorder="1" applyAlignment="1">
      <alignment horizontal="center" vertical="center" wrapText="1"/>
    </xf>
    <xf numFmtId="14" fontId="23" fillId="0" borderId="4" xfId="0" applyNumberFormat="1" applyFont="1" applyFill="1" applyBorder="1" applyAlignment="1">
      <alignment horizontal="center" vertical="center" wrapText="1"/>
    </xf>
    <xf numFmtId="0" fontId="23" fillId="0" borderId="5" xfId="0" applyFont="1" applyFill="1" applyBorder="1" applyAlignment="1" applyProtection="1">
      <alignment horizontal="justify" vertical="center" wrapText="1"/>
      <protection locked="0"/>
    </xf>
    <xf numFmtId="0" fontId="23" fillId="0" borderId="4" xfId="0" applyFont="1" applyFill="1" applyBorder="1" applyAlignment="1" applyProtection="1">
      <alignment horizontal="justify" vertical="center" wrapText="1"/>
      <protection locked="0"/>
    </xf>
    <xf numFmtId="0" fontId="16" fillId="0" borderId="2" xfId="0" applyFont="1" applyFill="1" applyBorder="1" applyAlignment="1">
      <alignment horizontal="center" vertical="center"/>
    </xf>
    <xf numFmtId="0" fontId="24" fillId="0" borderId="5" xfId="0" applyFont="1" applyFill="1" applyBorder="1" applyAlignment="1" applyProtection="1">
      <alignment horizontal="justify" vertical="center"/>
      <protection locked="0"/>
    </xf>
    <xf numFmtId="0" fontId="24" fillId="0" borderId="3" xfId="0" applyFont="1" applyFill="1" applyBorder="1" applyAlignment="1" applyProtection="1">
      <alignment horizontal="justify" vertical="center"/>
      <protection locked="0"/>
    </xf>
    <xf numFmtId="0" fontId="24" fillId="0" borderId="4" xfId="0" applyFont="1" applyFill="1" applyBorder="1" applyAlignment="1" applyProtection="1">
      <alignment horizontal="justify" vertical="center"/>
      <protection locked="0"/>
    </xf>
    <xf numFmtId="0" fontId="32" fillId="0" borderId="5"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4" xfId="0" applyFont="1" applyFill="1" applyBorder="1" applyAlignment="1" applyProtection="1">
      <alignment horizontal="center" vertical="center"/>
      <protection locked="0"/>
    </xf>
    <xf numFmtId="0" fontId="32" fillId="0" borderId="5" xfId="0" applyFont="1" applyFill="1" applyBorder="1" applyAlignment="1">
      <alignment horizontal="justify" vertical="center" wrapText="1"/>
    </xf>
    <xf numFmtId="0" fontId="32" fillId="0" borderId="3" xfId="0" applyFont="1" applyFill="1" applyBorder="1" applyAlignment="1">
      <alignment horizontal="justify" vertical="center" wrapText="1"/>
    </xf>
    <xf numFmtId="0" fontId="32" fillId="0" borderId="4" xfId="0" applyFont="1" applyFill="1" applyBorder="1" applyAlignment="1">
      <alignment horizontal="justify" vertical="center" wrapText="1"/>
    </xf>
    <xf numFmtId="0" fontId="20" fillId="0" borderId="0" xfId="0" applyFont="1" applyFill="1" applyAlignment="1">
      <alignment horizontal="center" vertical="center"/>
    </xf>
    <xf numFmtId="0" fontId="18"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3" xfId="0" applyFont="1" applyFill="1" applyBorder="1" applyAlignment="1">
      <alignment/>
    </xf>
    <xf numFmtId="0" fontId="24" fillId="0" borderId="4" xfId="0" applyFont="1" applyFill="1" applyBorder="1" applyAlignment="1">
      <alignment/>
    </xf>
    <xf numFmtId="0" fontId="38" fillId="0" borderId="5" xfId="0" applyFont="1" applyFill="1" applyBorder="1" applyAlignment="1">
      <alignment horizontal="center" vertical="center" textRotation="90" wrapText="1"/>
    </xf>
    <xf numFmtId="0" fontId="38" fillId="0" borderId="4" xfId="0" applyFont="1" applyFill="1" applyBorder="1" applyAlignment="1">
      <alignment horizontal="center" vertical="center" textRotation="90" wrapText="1"/>
    </xf>
    <xf numFmtId="0" fontId="23" fillId="0" borderId="2"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textRotation="90" wrapText="1"/>
    </xf>
    <xf numFmtId="0" fontId="22" fillId="0" borderId="5" xfId="0" applyFont="1" applyFill="1" applyBorder="1" applyAlignment="1">
      <alignment vertical="center" textRotation="90" wrapText="1"/>
    </xf>
    <xf numFmtId="0" fontId="24" fillId="0" borderId="3" xfId="0" applyFont="1" applyFill="1" applyBorder="1" applyAlignment="1">
      <alignment vertical="center" textRotation="90"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36" fillId="0" borderId="2" xfId="0" applyFont="1" applyFill="1" applyBorder="1" applyAlignment="1">
      <alignment horizontal="justify" vertical="center" wrapText="1"/>
    </xf>
    <xf numFmtId="0" fontId="24" fillId="0" borderId="10"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8" xfId="0" applyFont="1" applyBorder="1" applyAlignment="1">
      <alignment horizontal="justify" vertical="center" wrapText="1"/>
    </xf>
    <xf numFmtId="0" fontId="24" fillId="0" borderId="9" xfId="0" applyFont="1" applyBorder="1" applyAlignment="1">
      <alignment horizontal="justify" vertical="center" wrapText="1"/>
    </xf>
    <xf numFmtId="0" fontId="22" fillId="0" borderId="5" xfId="21" applyNumberFormat="1" applyFont="1" applyFill="1" applyBorder="1" applyAlignment="1" applyProtection="1">
      <alignment horizontal="center" vertical="center" wrapText="1"/>
      <protection locked="0"/>
    </xf>
    <xf numFmtId="0" fontId="22" fillId="0" borderId="4" xfId="21" applyNumberFormat="1" applyFont="1" applyFill="1" applyBorder="1" applyAlignment="1" applyProtection="1">
      <alignment horizontal="center" vertical="center" wrapText="1"/>
      <protection locked="0"/>
    </xf>
    <xf numFmtId="0" fontId="24" fillId="0" borderId="4" xfId="0" applyFont="1" applyBorder="1" applyAlignment="1">
      <alignment horizontal="justify" vertical="center" wrapText="1"/>
    </xf>
    <xf numFmtId="10" fontId="23" fillId="0" borderId="5" xfId="0" applyNumberFormat="1" applyFont="1" applyFill="1" applyBorder="1" applyAlignment="1">
      <alignment horizontal="center" vertical="center" wrapText="1"/>
    </xf>
    <xf numFmtId="10" fontId="23" fillId="0" borderId="4" xfId="0" applyNumberFormat="1" applyFont="1" applyFill="1" applyBorder="1" applyAlignment="1">
      <alignment horizontal="center" vertical="center" wrapText="1"/>
    </xf>
    <xf numFmtId="0" fontId="23" fillId="0" borderId="4" xfId="0" applyNumberFormat="1" applyFont="1" applyFill="1" applyBorder="1" applyAlignment="1" applyProtection="1">
      <alignment horizontal="justify" vertical="center" wrapText="1"/>
      <protection locked="0"/>
    </xf>
    <xf numFmtId="0" fontId="24" fillId="0" borderId="5" xfId="0" applyFont="1" applyFill="1" applyBorder="1" applyAlignment="1" applyProtection="1">
      <alignment horizontal="center" vertical="center" wrapText="1"/>
      <protection locked="0"/>
    </xf>
    <xf numFmtId="0" fontId="24" fillId="0" borderId="4" xfId="0" applyFont="1" applyFill="1" applyBorder="1" applyAlignment="1">
      <alignment horizontal="center" vertical="center" wrapText="1"/>
    </xf>
    <xf numFmtId="0" fontId="24" fillId="0" borderId="4" xfId="0" applyFont="1" applyFill="1" applyBorder="1" applyAlignment="1" applyProtection="1">
      <alignment horizontal="center" vertical="center" wrapText="1"/>
      <protection locked="0"/>
    </xf>
    <xf numFmtId="10" fontId="22" fillId="0" borderId="5" xfId="21" applyNumberFormat="1" applyFont="1" applyFill="1" applyBorder="1" applyAlignment="1" applyProtection="1">
      <alignment horizontal="center" vertical="center"/>
      <protection locked="0"/>
    </xf>
    <xf numFmtId="10" fontId="24" fillId="0" borderId="5" xfId="21" applyNumberFormat="1" applyFont="1" applyFill="1" applyBorder="1" applyAlignment="1" applyProtection="1">
      <alignment horizontal="center" vertical="center"/>
      <protection locked="0"/>
    </xf>
    <xf numFmtId="10" fontId="24" fillId="0" borderId="3" xfId="21" applyNumberFormat="1" applyFont="1" applyFill="1" applyBorder="1" applyAlignment="1" applyProtection="1">
      <alignment horizontal="center" vertical="center"/>
      <protection locked="0"/>
    </xf>
    <xf numFmtId="10" fontId="24" fillId="0" borderId="4" xfId="21" applyNumberFormat="1" applyFont="1" applyFill="1" applyBorder="1" applyAlignment="1" applyProtection="1">
      <alignment horizontal="center" vertical="center"/>
      <protection locked="0"/>
    </xf>
    <xf numFmtId="0" fontId="36" fillId="0" borderId="3" xfId="0" applyFont="1" applyFill="1" applyBorder="1" applyAlignment="1">
      <alignment horizontal="justify" vertical="center" wrapText="1"/>
    </xf>
    <xf numFmtId="0" fontId="0" fillId="0" borderId="4" xfId="0" applyBorder="1" applyAlignment="1">
      <alignment horizontal="justify" vertical="center" wrapText="1"/>
    </xf>
    <xf numFmtId="0" fontId="18" fillId="0" borderId="2"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6" fillId="0" borderId="6" xfId="0" applyFont="1" applyFill="1" applyBorder="1" applyAlignment="1" applyProtection="1">
      <alignment horizontal="justify" vertical="center" wrapText="1"/>
      <protection locked="0"/>
    </xf>
    <xf numFmtId="0" fontId="37" fillId="0" borderId="7" xfId="0" applyFont="1" applyBorder="1" applyAlignment="1">
      <alignment horizontal="justify" vertical="center" wrapText="1"/>
    </xf>
    <xf numFmtId="0" fontId="23" fillId="0" borderId="2" xfId="0" applyFont="1" applyBorder="1" applyAlignment="1">
      <alignment horizontal="justify" vertical="center" wrapText="1"/>
    </xf>
    <xf numFmtId="0" fontId="33" fillId="0" borderId="2" xfId="0" applyFont="1" applyFill="1" applyBorder="1" applyAlignment="1" applyProtection="1">
      <alignment horizontal="justify" vertical="center" wrapText="1"/>
      <protection locked="0"/>
    </xf>
    <xf numFmtId="0" fontId="40" fillId="0" borderId="2" xfId="0" applyFont="1" applyBorder="1" applyAlignment="1">
      <alignment horizontal="justify" vertical="center" wrapText="1"/>
    </xf>
    <xf numFmtId="49" fontId="23" fillId="0" borderId="5" xfId="0" applyNumberFormat="1" applyFont="1" applyFill="1" applyBorder="1" applyAlignment="1" applyProtection="1">
      <alignment horizontal="center" vertical="center"/>
      <protection locked="0"/>
    </xf>
    <xf numFmtId="49" fontId="23" fillId="0" borderId="3" xfId="0" applyNumberFormat="1" applyFont="1" applyFill="1" applyBorder="1" applyAlignment="1" applyProtection="1">
      <alignment horizontal="center" vertical="center"/>
      <protection locked="0"/>
    </xf>
    <xf numFmtId="49" fontId="23" fillId="0" borderId="4" xfId="0" applyNumberFormat="1" applyFont="1" applyFill="1" applyBorder="1" applyAlignment="1" applyProtection="1">
      <alignment horizontal="center" vertical="center"/>
      <protection locked="0"/>
    </xf>
    <xf numFmtId="0" fontId="12" fillId="0" borderId="0" xfId="0" applyFont="1" applyFill="1" applyBorder="1" applyAlignment="1">
      <alignment horizontal="justify" vertical="center" wrapText="1"/>
    </xf>
    <xf numFmtId="0" fontId="12" fillId="0" borderId="3" xfId="0" applyNumberFormat="1" applyFont="1" applyFill="1" applyBorder="1" applyAlignment="1" applyProtection="1">
      <alignment horizontal="justify" vertical="center" wrapText="1"/>
      <protection locked="0"/>
    </xf>
    <xf numFmtId="0" fontId="0" fillId="0" borderId="3"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23" fillId="0" borderId="5"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37" fillId="0" borderId="4" xfId="0" applyFont="1" applyBorder="1" applyAlignment="1">
      <alignment horizontal="justify" vertical="center" wrapText="1"/>
    </xf>
    <xf numFmtId="10" fontId="23" fillId="0" borderId="5" xfId="21" applyNumberFormat="1" applyFont="1" applyFill="1" applyBorder="1" applyAlignment="1" applyProtection="1">
      <alignment horizontal="center" vertical="center" wrapText="1"/>
      <protection locked="0"/>
    </xf>
    <xf numFmtId="10" fontId="23" fillId="0" borderId="4" xfId="21" applyNumberFormat="1" applyFont="1" applyFill="1" applyBorder="1" applyAlignment="1" applyProtection="1">
      <alignment horizontal="center" vertical="center" wrapText="1"/>
      <protection locked="0"/>
    </xf>
    <xf numFmtId="1" fontId="23" fillId="0" borderId="5" xfId="21" applyNumberFormat="1" applyFont="1" applyFill="1" applyBorder="1" applyAlignment="1" applyProtection="1">
      <alignment horizontal="center" vertical="center"/>
      <protection locked="0"/>
    </xf>
    <xf numFmtId="1" fontId="23" fillId="0" borderId="4" xfId="21" applyNumberFormat="1" applyFont="1" applyFill="1" applyBorder="1" applyAlignment="1" applyProtection="1">
      <alignment horizontal="center" vertical="center"/>
      <protection locked="0"/>
    </xf>
    <xf numFmtId="0" fontId="36" fillId="0" borderId="5" xfId="0" applyNumberFormat="1" applyFont="1" applyFill="1" applyBorder="1" applyAlignment="1" applyProtection="1">
      <alignment horizontal="justify" vertical="center"/>
      <protection locked="0"/>
    </xf>
    <xf numFmtId="0" fontId="36" fillId="0" borderId="4" xfId="0" applyNumberFormat="1" applyFont="1" applyFill="1" applyBorder="1" applyAlignment="1" applyProtection="1">
      <alignment horizontal="justify" vertical="center"/>
      <protection locked="0"/>
    </xf>
    <xf numFmtId="1" fontId="23" fillId="0" borderId="5" xfId="21" applyNumberFormat="1" applyFont="1" applyFill="1" applyBorder="1" applyAlignment="1" applyProtection="1">
      <alignment horizontal="center" vertical="center" wrapText="1"/>
      <protection locked="0"/>
    </xf>
    <xf numFmtId="1" fontId="23" fillId="0" borderId="4" xfId="21" applyNumberFormat="1" applyFont="1" applyFill="1" applyBorder="1" applyAlignment="1" applyProtection="1">
      <alignment horizontal="center" vertical="center" wrapText="1"/>
      <protection locked="0"/>
    </xf>
    <xf numFmtId="10" fontId="36" fillId="0" borderId="5" xfId="21" applyNumberFormat="1" applyFont="1" applyFill="1" applyBorder="1" applyAlignment="1" applyProtection="1">
      <alignment horizontal="justify" vertical="center" wrapText="1"/>
      <protection locked="0"/>
    </xf>
    <xf numFmtId="10" fontId="36" fillId="0" borderId="4" xfId="21" applyNumberFormat="1" applyFont="1" applyFill="1" applyBorder="1" applyAlignment="1" applyProtection="1">
      <alignment horizontal="justify" vertical="center" wrapText="1"/>
      <protection locked="0"/>
    </xf>
    <xf numFmtId="10" fontId="23" fillId="0" borderId="6" xfId="21" applyNumberFormat="1" applyFont="1" applyFill="1" applyBorder="1" applyAlignment="1" applyProtection="1">
      <alignment horizontal="justify" vertical="center" wrapText="1"/>
      <protection locked="0"/>
    </xf>
    <xf numFmtId="0" fontId="0" fillId="0" borderId="7" xfId="0" applyFont="1" applyBorder="1" applyAlignment="1">
      <alignment horizontal="justify" vertical="center" wrapText="1"/>
    </xf>
    <xf numFmtId="10" fontId="23" fillId="0" borderId="8" xfId="21" applyNumberFormat="1" applyFont="1" applyFill="1" applyBorder="1" applyAlignment="1" applyProtection="1">
      <alignment horizontal="justify" vertical="center" wrapText="1"/>
      <protection locked="0"/>
    </xf>
    <xf numFmtId="0" fontId="23" fillId="0" borderId="5" xfId="21" applyNumberFormat="1" applyFont="1" applyFill="1" applyBorder="1" applyAlignment="1" applyProtection="1">
      <alignment horizontal="justify" vertical="center" wrapText="1"/>
      <protection locked="0"/>
    </xf>
    <xf numFmtId="0" fontId="23" fillId="0" borderId="4" xfId="21" applyNumberFormat="1" applyFont="1" applyFill="1" applyBorder="1" applyAlignment="1" applyProtection="1">
      <alignment horizontal="justify" vertical="center" wrapText="1"/>
      <protection locked="0"/>
    </xf>
    <xf numFmtId="0" fontId="0" fillId="0" borderId="7" xfId="0" applyBorder="1" applyAlignment="1">
      <alignment horizontal="justify" vertical="center"/>
    </xf>
    <xf numFmtId="0" fontId="37" fillId="0" borderId="4" xfId="0" applyFont="1" applyBorder="1" applyAlignment="1">
      <alignment horizontal="justify" vertical="center"/>
    </xf>
    <xf numFmtId="0" fontId="36" fillId="0" borderId="5" xfId="0" applyNumberFormat="1" applyFont="1" applyFill="1" applyBorder="1" applyAlignment="1" applyProtection="1">
      <alignment horizontal="justify" vertical="center" wrapText="1"/>
      <protection locked="0"/>
    </xf>
    <xf numFmtId="0" fontId="36" fillId="0" borderId="4" xfId="0" applyNumberFormat="1" applyFont="1" applyFill="1" applyBorder="1" applyAlignment="1" applyProtection="1">
      <alignment horizontal="justify" vertical="center"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806"/>
  <sheetViews>
    <sheetView tabSelected="1" zoomScale="15" zoomScaleNormal="15" workbookViewId="0" topLeftCell="A1">
      <pane ySplit="9" topLeftCell="BM24" activePane="bottomLeft" state="frozen"/>
      <selection pane="topLeft" activeCell="A1" sqref="A1"/>
      <selection pane="bottomLeft" activeCell="D21" sqref="D21:D26"/>
    </sheetView>
  </sheetViews>
  <sheetFormatPr defaultColWidth="11.421875" defaultRowHeight="12.75"/>
  <cols>
    <col min="1" max="1" width="16.7109375" style="80" customWidth="1"/>
    <col min="2" max="2" width="29.57421875" style="90" customWidth="1"/>
    <col min="3" max="3" width="32.28125" style="90" customWidth="1"/>
    <col min="4" max="4" width="117.7109375" style="80" customWidth="1"/>
    <col min="5" max="5" width="45.8515625" style="80" customWidth="1"/>
    <col min="6" max="6" width="78.7109375" style="80" customWidth="1"/>
    <col min="7" max="7" width="215.00390625" style="80" customWidth="1"/>
    <col min="8" max="8" width="84.421875" style="80" customWidth="1"/>
    <col min="9" max="9" width="50.421875" style="80" customWidth="1"/>
    <col min="10" max="10" width="88.00390625" style="80" customWidth="1"/>
    <col min="11" max="11" width="55.7109375" style="80" customWidth="1"/>
    <col min="12" max="12" width="206.7109375" style="80" customWidth="1"/>
    <col min="13" max="13" width="42.28125" style="80" customWidth="1"/>
    <col min="14" max="14" width="33.7109375" style="80" customWidth="1"/>
    <col min="15" max="15" width="15.00390625" style="80" customWidth="1"/>
    <col min="16" max="16" width="18.28125" style="80" customWidth="1"/>
    <col min="17" max="17" width="34.421875" style="80" customWidth="1"/>
    <col min="18" max="18" width="143.57421875" style="80" customWidth="1"/>
    <col min="19" max="19" width="146.421875" style="80" customWidth="1"/>
    <col min="20" max="20" width="14.28125" style="80" hidden="1" customWidth="1"/>
    <col min="21" max="21" width="9.28125" style="80" hidden="1" customWidth="1"/>
    <col min="22" max="16384" width="11.421875" style="80" customWidth="1"/>
  </cols>
  <sheetData>
    <row r="1" spans="1:18" s="10" customFormat="1" ht="60">
      <c r="A1" s="231" t="s">
        <v>27</v>
      </c>
      <c r="B1" s="231"/>
      <c r="C1" s="231"/>
      <c r="D1" s="231"/>
      <c r="E1" s="231"/>
      <c r="F1" s="231"/>
      <c r="G1" s="231"/>
      <c r="H1" s="231"/>
      <c r="I1" s="231"/>
      <c r="J1" s="231"/>
      <c r="K1" s="231"/>
      <c r="L1" s="231"/>
      <c r="M1" s="231"/>
      <c r="N1" s="231"/>
      <c r="O1" s="231"/>
      <c r="P1" s="14"/>
      <c r="Q1" s="15"/>
      <c r="R1" s="15"/>
    </row>
    <row r="2" spans="1:18" s="10" customFormat="1" ht="60">
      <c r="A2" s="231" t="s">
        <v>28</v>
      </c>
      <c r="B2" s="231"/>
      <c r="C2" s="231"/>
      <c r="D2" s="231"/>
      <c r="E2" s="231"/>
      <c r="F2" s="231"/>
      <c r="G2" s="231"/>
      <c r="H2" s="231"/>
      <c r="I2" s="231"/>
      <c r="J2" s="231"/>
      <c r="K2" s="231"/>
      <c r="L2" s="231"/>
      <c r="M2" s="231"/>
      <c r="N2" s="231"/>
      <c r="O2" s="231"/>
      <c r="P2" s="14"/>
      <c r="Q2" s="15"/>
      <c r="R2" s="15"/>
    </row>
    <row r="3" spans="1:18" s="11" customFormat="1" ht="60">
      <c r="A3" s="231" t="s">
        <v>34</v>
      </c>
      <c r="B3" s="231"/>
      <c r="C3" s="231"/>
      <c r="D3" s="231"/>
      <c r="E3" s="231"/>
      <c r="F3" s="231"/>
      <c r="G3" s="231"/>
      <c r="H3" s="231"/>
      <c r="I3" s="231"/>
      <c r="J3" s="231"/>
      <c r="K3" s="231"/>
      <c r="L3" s="231"/>
      <c r="M3" s="231"/>
      <c r="N3" s="231"/>
      <c r="O3" s="231"/>
      <c r="P3" s="14"/>
      <c r="Q3" s="16"/>
      <c r="R3" s="16"/>
    </row>
    <row r="4" spans="1:18" s="11" customFormat="1" ht="60">
      <c r="A4" s="234" t="s">
        <v>88</v>
      </c>
      <c r="B4" s="234"/>
      <c r="C4" s="234"/>
      <c r="D4" s="234"/>
      <c r="E4" s="234"/>
      <c r="F4" s="234"/>
      <c r="G4" s="234"/>
      <c r="H4" s="234"/>
      <c r="I4" s="234"/>
      <c r="J4" s="234"/>
      <c r="K4" s="234"/>
      <c r="L4" s="234"/>
      <c r="M4" s="234"/>
      <c r="N4" s="234"/>
      <c r="O4" s="234"/>
      <c r="P4" s="234"/>
      <c r="Q4" s="16"/>
      <c r="R4" s="16"/>
    </row>
    <row r="5" spans="2:18" s="11" customFormat="1" ht="41.25">
      <c r="B5" s="13"/>
      <c r="C5" s="13"/>
      <c r="D5" s="13"/>
      <c r="E5" s="13"/>
      <c r="F5" s="13"/>
      <c r="G5" s="12"/>
      <c r="H5" s="12"/>
      <c r="I5" s="12"/>
      <c r="J5" s="12"/>
      <c r="K5" s="273" t="s">
        <v>397</v>
      </c>
      <c r="L5" s="273"/>
      <c r="M5" s="273"/>
      <c r="N5" s="273"/>
      <c r="O5" s="273" t="s">
        <v>52</v>
      </c>
      <c r="P5" s="273"/>
      <c r="Q5" s="273"/>
      <c r="R5" s="274"/>
    </row>
    <row r="6" spans="1:19" s="11" customFormat="1" ht="105.75" customHeight="1">
      <c r="A6" s="232" t="s">
        <v>35</v>
      </c>
      <c r="B6" s="232" t="s">
        <v>36</v>
      </c>
      <c r="C6" s="179" t="s">
        <v>208</v>
      </c>
      <c r="D6" s="179" t="s">
        <v>37</v>
      </c>
      <c r="E6" s="235" t="s">
        <v>41</v>
      </c>
      <c r="F6" s="179" t="s">
        <v>185</v>
      </c>
      <c r="G6" s="179" t="s">
        <v>154</v>
      </c>
      <c r="H6" s="235" t="s">
        <v>38</v>
      </c>
      <c r="I6" s="179" t="s">
        <v>148</v>
      </c>
      <c r="J6" s="179" t="s">
        <v>151</v>
      </c>
      <c r="K6" s="179" t="s">
        <v>87</v>
      </c>
      <c r="L6" s="179" t="s">
        <v>10</v>
      </c>
      <c r="M6" s="179" t="s">
        <v>56</v>
      </c>
      <c r="N6" s="179" t="s">
        <v>57</v>
      </c>
      <c r="O6" s="179" t="s">
        <v>125</v>
      </c>
      <c r="P6" s="275"/>
      <c r="Q6" s="275"/>
      <c r="R6" s="179" t="s">
        <v>7</v>
      </c>
      <c r="S6" s="179"/>
    </row>
    <row r="7" spans="1:19" s="11" customFormat="1" ht="100.5" customHeight="1">
      <c r="A7" s="233"/>
      <c r="B7" s="233"/>
      <c r="C7" s="221"/>
      <c r="D7" s="221"/>
      <c r="E7" s="236"/>
      <c r="F7" s="179"/>
      <c r="G7" s="179"/>
      <c r="H7" s="236"/>
      <c r="I7" s="179"/>
      <c r="J7" s="179"/>
      <c r="K7" s="179"/>
      <c r="L7" s="179"/>
      <c r="M7" s="179"/>
      <c r="N7" s="179"/>
      <c r="O7" s="275"/>
      <c r="P7" s="275"/>
      <c r="Q7" s="275"/>
      <c r="R7" s="179"/>
      <c r="S7" s="179"/>
    </row>
    <row r="8" spans="1:19" s="11" customFormat="1" ht="54.75" customHeight="1">
      <c r="A8" s="233"/>
      <c r="B8" s="233"/>
      <c r="C8" s="221"/>
      <c r="D8" s="221"/>
      <c r="E8" s="236"/>
      <c r="F8" s="179"/>
      <c r="G8" s="179"/>
      <c r="H8" s="236"/>
      <c r="I8" s="179"/>
      <c r="J8" s="179"/>
      <c r="K8" s="179"/>
      <c r="L8" s="179"/>
      <c r="M8" s="179"/>
      <c r="N8" s="179"/>
      <c r="O8" s="276" t="s">
        <v>58</v>
      </c>
      <c r="P8" s="276" t="s">
        <v>59</v>
      </c>
      <c r="Q8" s="276" t="s">
        <v>60</v>
      </c>
      <c r="R8" s="179"/>
      <c r="S8" s="179"/>
    </row>
    <row r="9" spans="1:19" s="10" customFormat="1" ht="164.25" customHeight="1">
      <c r="A9" s="233" t="s">
        <v>35</v>
      </c>
      <c r="B9" s="233" t="s">
        <v>53</v>
      </c>
      <c r="C9" s="221"/>
      <c r="D9" s="221" t="s">
        <v>37</v>
      </c>
      <c r="E9" s="237"/>
      <c r="F9" s="179"/>
      <c r="G9" s="179"/>
      <c r="H9" s="237"/>
      <c r="I9" s="179" t="s">
        <v>39</v>
      </c>
      <c r="J9" s="179" t="s">
        <v>40</v>
      </c>
      <c r="K9" s="179" t="s">
        <v>54</v>
      </c>
      <c r="L9" s="179" t="s">
        <v>55</v>
      </c>
      <c r="M9" s="179"/>
      <c r="N9" s="179" t="s">
        <v>57</v>
      </c>
      <c r="O9" s="277"/>
      <c r="P9" s="277"/>
      <c r="Q9" s="277"/>
      <c r="R9" s="179"/>
      <c r="S9" s="179"/>
    </row>
    <row r="10" spans="1:19" ht="409.5" customHeight="1" hidden="1">
      <c r="A10" s="238">
        <v>1</v>
      </c>
      <c r="B10" s="191" t="s">
        <v>229</v>
      </c>
      <c r="C10" s="191" t="s">
        <v>11</v>
      </c>
      <c r="D10" s="202" t="s">
        <v>61</v>
      </c>
      <c r="E10" s="167" t="s">
        <v>78</v>
      </c>
      <c r="F10" s="225" t="s">
        <v>306</v>
      </c>
      <c r="G10" s="20" t="s">
        <v>274</v>
      </c>
      <c r="H10" s="18" t="s">
        <v>147</v>
      </c>
      <c r="I10" s="21" t="s">
        <v>17</v>
      </c>
      <c r="J10" s="18" t="s">
        <v>133</v>
      </c>
      <c r="K10" s="22" t="s">
        <v>133</v>
      </c>
      <c r="L10" s="23"/>
      <c r="M10" s="167" t="s">
        <v>78</v>
      </c>
      <c r="N10" s="113" t="s">
        <v>59</v>
      </c>
      <c r="O10" s="24"/>
      <c r="P10" s="24"/>
      <c r="Q10" s="25" t="s">
        <v>133</v>
      </c>
      <c r="R10" s="148"/>
      <c r="S10" s="149"/>
    </row>
    <row r="11" spans="1:19" ht="408.75" customHeight="1" hidden="1">
      <c r="A11" s="238"/>
      <c r="B11" s="192"/>
      <c r="C11" s="192"/>
      <c r="D11" s="202"/>
      <c r="E11" s="167"/>
      <c r="F11" s="226"/>
      <c r="G11" s="26" t="s">
        <v>275</v>
      </c>
      <c r="H11" s="73" t="s">
        <v>150</v>
      </c>
      <c r="I11" s="74" t="s">
        <v>149</v>
      </c>
      <c r="J11" s="77" t="s">
        <v>204</v>
      </c>
      <c r="K11" s="75"/>
      <c r="L11" s="73"/>
      <c r="M11" s="167"/>
      <c r="N11" s="108"/>
      <c r="O11" s="72"/>
      <c r="P11" s="72"/>
      <c r="Q11" s="72" t="s">
        <v>133</v>
      </c>
      <c r="R11" s="148" t="s">
        <v>372</v>
      </c>
      <c r="S11" s="149"/>
    </row>
    <row r="12" spans="1:19" ht="240" customHeight="1" hidden="1">
      <c r="A12" s="238"/>
      <c r="B12" s="192"/>
      <c r="C12" s="192"/>
      <c r="D12" s="202"/>
      <c r="E12" s="167"/>
      <c r="F12" s="226"/>
      <c r="G12" s="219" t="s">
        <v>352</v>
      </c>
      <c r="H12" s="219" t="s">
        <v>153</v>
      </c>
      <c r="I12" s="216" t="s">
        <v>152</v>
      </c>
      <c r="J12" s="156" t="s">
        <v>360</v>
      </c>
      <c r="K12" s="118"/>
      <c r="L12" s="158" t="s">
        <v>86</v>
      </c>
      <c r="M12" s="167"/>
      <c r="N12" s="108"/>
      <c r="O12" s="124" t="s">
        <v>192</v>
      </c>
      <c r="P12" s="124"/>
      <c r="Q12" s="124"/>
      <c r="R12" s="152" t="s">
        <v>338</v>
      </c>
      <c r="S12" s="153"/>
    </row>
    <row r="13" spans="1:19" ht="409.5" customHeight="1" hidden="1">
      <c r="A13" s="238"/>
      <c r="B13" s="192"/>
      <c r="C13" s="193"/>
      <c r="D13" s="202"/>
      <c r="E13" s="167"/>
      <c r="F13" s="227"/>
      <c r="G13" s="159"/>
      <c r="H13" s="159" t="s">
        <v>153</v>
      </c>
      <c r="I13" s="218"/>
      <c r="J13" s="157"/>
      <c r="K13" s="120"/>
      <c r="L13" s="159"/>
      <c r="M13" s="167"/>
      <c r="N13" s="109"/>
      <c r="O13" s="121"/>
      <c r="P13" s="121"/>
      <c r="Q13" s="121"/>
      <c r="R13" s="154"/>
      <c r="S13" s="155"/>
    </row>
    <row r="14" spans="1:19" ht="409.5" customHeight="1" hidden="1">
      <c r="A14" s="17">
        <v>2</v>
      </c>
      <c r="B14" s="195"/>
      <c r="C14" s="32" t="s">
        <v>127</v>
      </c>
      <c r="D14" s="18" t="s">
        <v>320</v>
      </c>
      <c r="E14" s="19" t="s">
        <v>78</v>
      </c>
      <c r="F14" s="91" t="s">
        <v>176</v>
      </c>
      <c r="G14" s="18" t="s">
        <v>68</v>
      </c>
      <c r="H14" s="18" t="s">
        <v>359</v>
      </c>
      <c r="I14" s="19" t="s">
        <v>155</v>
      </c>
      <c r="J14" s="92" t="s">
        <v>69</v>
      </c>
      <c r="K14" s="30"/>
      <c r="L14" s="33"/>
      <c r="M14" s="19" t="s">
        <v>78</v>
      </c>
      <c r="N14" s="34" t="s">
        <v>59</v>
      </c>
      <c r="O14" s="25"/>
      <c r="P14" s="35"/>
      <c r="Q14" s="25" t="s">
        <v>133</v>
      </c>
      <c r="R14" s="148" t="s">
        <v>316</v>
      </c>
      <c r="S14" s="149"/>
    </row>
    <row r="15" spans="1:19" ht="319.5" customHeight="1" hidden="1">
      <c r="A15" s="188">
        <v>3</v>
      </c>
      <c r="B15" s="195"/>
      <c r="C15" s="191" t="s">
        <v>339</v>
      </c>
      <c r="D15" s="110" t="s">
        <v>340</v>
      </c>
      <c r="E15" s="122" t="s">
        <v>62</v>
      </c>
      <c r="F15" s="228" t="s">
        <v>175</v>
      </c>
      <c r="G15" s="110" t="s">
        <v>341</v>
      </c>
      <c r="H15" s="110" t="s">
        <v>398</v>
      </c>
      <c r="I15" s="122" t="s">
        <v>17</v>
      </c>
      <c r="J15" s="92" t="s">
        <v>132</v>
      </c>
      <c r="K15" s="30">
        <v>0.2</v>
      </c>
      <c r="L15" s="158" t="s">
        <v>188</v>
      </c>
      <c r="M15" s="122" t="s">
        <v>62</v>
      </c>
      <c r="N15" s="165" t="s">
        <v>59</v>
      </c>
      <c r="O15" s="124"/>
      <c r="P15" s="124" t="s">
        <v>192</v>
      </c>
      <c r="Q15" s="124"/>
      <c r="R15" s="152" t="s">
        <v>201</v>
      </c>
      <c r="S15" s="153"/>
    </row>
    <row r="16" spans="1:19" ht="254.25" customHeight="1" hidden="1">
      <c r="A16" s="239"/>
      <c r="B16" s="195"/>
      <c r="C16" s="192"/>
      <c r="D16" s="111"/>
      <c r="E16" s="99"/>
      <c r="F16" s="229"/>
      <c r="G16" s="111"/>
      <c r="H16" s="112"/>
      <c r="I16" s="114"/>
      <c r="J16" s="60" t="s">
        <v>342</v>
      </c>
      <c r="K16" s="51">
        <v>0</v>
      </c>
      <c r="L16" s="206"/>
      <c r="M16" s="99"/>
      <c r="N16" s="166"/>
      <c r="O16" s="121"/>
      <c r="P16" s="121"/>
      <c r="Q16" s="121"/>
      <c r="R16" s="254"/>
      <c r="S16" s="255"/>
    </row>
    <row r="17" spans="1:19" ht="302.25" customHeight="1" hidden="1">
      <c r="A17" s="239"/>
      <c r="B17" s="195"/>
      <c r="C17" s="192"/>
      <c r="D17" s="111"/>
      <c r="E17" s="99"/>
      <c r="F17" s="229"/>
      <c r="G17" s="111"/>
      <c r="H17" s="18" t="s">
        <v>398</v>
      </c>
      <c r="I17" s="19" t="s">
        <v>285</v>
      </c>
      <c r="J17" s="92" t="s">
        <v>291</v>
      </c>
      <c r="K17" s="30"/>
      <c r="L17" s="206"/>
      <c r="M17" s="99"/>
      <c r="N17" s="166"/>
      <c r="O17" s="25"/>
      <c r="P17" s="25"/>
      <c r="Q17" s="25" t="s">
        <v>192</v>
      </c>
      <c r="R17" s="254"/>
      <c r="S17" s="255"/>
    </row>
    <row r="18" spans="1:19" ht="302.25" customHeight="1" hidden="1">
      <c r="A18" s="239"/>
      <c r="B18" s="195"/>
      <c r="C18" s="192"/>
      <c r="D18" s="111"/>
      <c r="E18" s="99"/>
      <c r="F18" s="229"/>
      <c r="G18" s="111"/>
      <c r="H18" s="110" t="s">
        <v>398</v>
      </c>
      <c r="I18" s="122" t="s">
        <v>16</v>
      </c>
      <c r="J18" s="92" t="s">
        <v>343</v>
      </c>
      <c r="K18" s="30" t="s">
        <v>133</v>
      </c>
      <c r="L18" s="206"/>
      <c r="M18" s="99"/>
      <c r="N18" s="166"/>
      <c r="O18" s="267"/>
      <c r="P18" s="267"/>
      <c r="Q18" s="267" t="s">
        <v>192</v>
      </c>
      <c r="R18" s="254"/>
      <c r="S18" s="255"/>
    </row>
    <row r="19" spans="1:19" ht="282.75" customHeight="1" hidden="1">
      <c r="A19" s="240"/>
      <c r="B19" s="196"/>
      <c r="C19" s="193"/>
      <c r="D19" s="111"/>
      <c r="E19" s="99"/>
      <c r="F19" s="230"/>
      <c r="G19" s="112"/>
      <c r="H19" s="112" t="s">
        <v>134</v>
      </c>
      <c r="I19" s="114" t="s">
        <v>135</v>
      </c>
      <c r="J19" s="92" t="s">
        <v>89</v>
      </c>
      <c r="K19" s="81" t="s">
        <v>133</v>
      </c>
      <c r="L19" s="263"/>
      <c r="M19" s="99"/>
      <c r="N19" s="166"/>
      <c r="O19" s="121"/>
      <c r="P19" s="121"/>
      <c r="Q19" s="121"/>
      <c r="R19" s="256"/>
      <c r="S19" s="257"/>
    </row>
    <row r="20" spans="1:20" ht="409.5" customHeight="1">
      <c r="A20" s="17">
        <v>4</v>
      </c>
      <c r="B20" s="191" t="s">
        <v>126</v>
      </c>
      <c r="C20" s="191" t="s">
        <v>12</v>
      </c>
      <c r="D20" s="18" t="s">
        <v>321</v>
      </c>
      <c r="E20" s="19" t="s">
        <v>361</v>
      </c>
      <c r="F20" s="19" t="s">
        <v>177</v>
      </c>
      <c r="G20" s="18" t="s">
        <v>156</v>
      </c>
      <c r="H20" s="18" t="s">
        <v>70</v>
      </c>
      <c r="I20" s="19" t="s">
        <v>182</v>
      </c>
      <c r="J20" s="92" t="s">
        <v>292</v>
      </c>
      <c r="K20" s="41">
        <v>0.8</v>
      </c>
      <c r="L20" s="33"/>
      <c r="M20" s="19" t="s">
        <v>78</v>
      </c>
      <c r="N20" s="34" t="s">
        <v>59</v>
      </c>
      <c r="O20" s="42"/>
      <c r="P20" s="42"/>
      <c r="Q20" s="42" t="s">
        <v>133</v>
      </c>
      <c r="R20" s="148" t="s">
        <v>160</v>
      </c>
      <c r="S20" s="160"/>
      <c r="T20" s="82" t="s">
        <v>317</v>
      </c>
    </row>
    <row r="21" spans="1:19" ht="312" customHeight="1">
      <c r="A21" s="238">
        <v>5</v>
      </c>
      <c r="B21" s="241"/>
      <c r="C21" s="195"/>
      <c r="D21" s="202" t="s">
        <v>230</v>
      </c>
      <c r="E21" s="167" t="s">
        <v>361</v>
      </c>
      <c r="F21" s="167" t="s">
        <v>179</v>
      </c>
      <c r="G21" s="18" t="s">
        <v>137</v>
      </c>
      <c r="H21" s="18" t="s">
        <v>71</v>
      </c>
      <c r="I21" s="19" t="s">
        <v>133</v>
      </c>
      <c r="J21" s="253" t="s">
        <v>231</v>
      </c>
      <c r="K21" s="30" t="s">
        <v>133</v>
      </c>
      <c r="L21" s="43" t="s">
        <v>328</v>
      </c>
      <c r="M21" s="167" t="s">
        <v>361</v>
      </c>
      <c r="N21" s="172" t="s">
        <v>59</v>
      </c>
      <c r="O21" s="25"/>
      <c r="P21" s="25"/>
      <c r="Q21" s="25" t="s">
        <v>192</v>
      </c>
      <c r="R21" s="148" t="s">
        <v>133</v>
      </c>
      <c r="S21" s="149"/>
    </row>
    <row r="22" spans="1:19" ht="213" customHeight="1">
      <c r="A22" s="238"/>
      <c r="B22" s="241"/>
      <c r="C22" s="195"/>
      <c r="D22" s="202"/>
      <c r="E22" s="167"/>
      <c r="F22" s="167"/>
      <c r="G22" s="18" t="s">
        <v>138</v>
      </c>
      <c r="H22" s="18" t="s">
        <v>139</v>
      </c>
      <c r="I22" s="19" t="s">
        <v>133</v>
      </c>
      <c r="J22" s="253"/>
      <c r="K22" s="30" t="s">
        <v>133</v>
      </c>
      <c r="L22" s="43" t="s">
        <v>328</v>
      </c>
      <c r="M22" s="167"/>
      <c r="N22" s="172"/>
      <c r="O22" s="25"/>
      <c r="P22" s="25"/>
      <c r="Q22" s="25" t="s">
        <v>192</v>
      </c>
      <c r="R22" s="148" t="s">
        <v>133</v>
      </c>
      <c r="S22" s="149"/>
    </row>
    <row r="23" spans="1:19" ht="353.25" customHeight="1">
      <c r="A23" s="238"/>
      <c r="B23" s="241"/>
      <c r="C23" s="195"/>
      <c r="D23" s="202"/>
      <c r="E23" s="167"/>
      <c r="F23" s="167"/>
      <c r="G23" s="18" t="s">
        <v>232</v>
      </c>
      <c r="H23" s="18" t="s">
        <v>72</v>
      </c>
      <c r="I23" s="19" t="s">
        <v>18</v>
      </c>
      <c r="J23" s="253"/>
      <c r="K23" s="30">
        <v>0.8</v>
      </c>
      <c r="L23" s="33" t="s">
        <v>233</v>
      </c>
      <c r="M23" s="167"/>
      <c r="N23" s="172"/>
      <c r="O23" s="25" t="s">
        <v>192</v>
      </c>
      <c r="P23" s="25"/>
      <c r="Q23" s="24"/>
      <c r="R23" s="148" t="s">
        <v>357</v>
      </c>
      <c r="S23" s="149"/>
    </row>
    <row r="24" spans="1:19" ht="408" customHeight="1">
      <c r="A24" s="238"/>
      <c r="B24" s="241"/>
      <c r="C24" s="195"/>
      <c r="D24" s="202"/>
      <c r="E24" s="167"/>
      <c r="F24" s="167"/>
      <c r="G24" s="18" t="s">
        <v>140</v>
      </c>
      <c r="H24" s="18" t="s">
        <v>73</v>
      </c>
      <c r="I24" s="44" t="s">
        <v>180</v>
      </c>
      <c r="J24" s="253"/>
      <c r="K24" s="30" t="s">
        <v>133</v>
      </c>
      <c r="L24" s="43"/>
      <c r="M24" s="167"/>
      <c r="N24" s="172"/>
      <c r="O24" s="24"/>
      <c r="P24" s="24"/>
      <c r="Q24" s="25" t="s">
        <v>192</v>
      </c>
      <c r="R24" s="148" t="s">
        <v>92</v>
      </c>
      <c r="S24" s="149"/>
    </row>
    <row r="25" spans="1:19" ht="279" customHeight="1">
      <c r="A25" s="238"/>
      <c r="B25" s="241"/>
      <c r="C25" s="195"/>
      <c r="D25" s="202"/>
      <c r="E25" s="167"/>
      <c r="F25" s="167"/>
      <c r="G25" s="18" t="s">
        <v>375</v>
      </c>
      <c r="H25" s="18" t="s">
        <v>141</v>
      </c>
      <c r="I25" s="44" t="s">
        <v>17</v>
      </c>
      <c r="J25" s="92" t="s">
        <v>105</v>
      </c>
      <c r="K25" s="30" t="s">
        <v>133</v>
      </c>
      <c r="L25" s="43"/>
      <c r="M25" s="167"/>
      <c r="N25" s="172"/>
      <c r="O25" s="24"/>
      <c r="P25" s="24"/>
      <c r="Q25" s="25" t="s">
        <v>192</v>
      </c>
      <c r="R25" s="148"/>
      <c r="S25" s="149"/>
    </row>
    <row r="26" spans="1:19" ht="408.75" customHeight="1">
      <c r="A26" s="238"/>
      <c r="B26" s="242"/>
      <c r="C26" s="196"/>
      <c r="D26" s="202"/>
      <c r="E26" s="167"/>
      <c r="F26" s="167"/>
      <c r="G26" s="18" t="s">
        <v>106</v>
      </c>
      <c r="H26" s="18" t="s">
        <v>376</v>
      </c>
      <c r="I26" s="19" t="s">
        <v>178</v>
      </c>
      <c r="J26" s="92" t="s">
        <v>107</v>
      </c>
      <c r="K26" s="30" t="s">
        <v>133</v>
      </c>
      <c r="L26" s="45"/>
      <c r="M26" s="167"/>
      <c r="N26" s="172"/>
      <c r="O26" s="24"/>
      <c r="P26" s="24"/>
      <c r="Q26" s="25" t="s">
        <v>192</v>
      </c>
      <c r="R26" s="148"/>
      <c r="S26" s="149"/>
    </row>
    <row r="27" spans="1:19" ht="409.5" customHeight="1">
      <c r="A27" s="188">
        <v>6</v>
      </c>
      <c r="B27" s="194" t="s">
        <v>13</v>
      </c>
      <c r="C27" s="191" t="s">
        <v>259</v>
      </c>
      <c r="D27" s="110" t="s">
        <v>108</v>
      </c>
      <c r="E27" s="122" t="s">
        <v>62</v>
      </c>
      <c r="F27" s="122" t="s">
        <v>179</v>
      </c>
      <c r="G27" s="18" t="s">
        <v>389</v>
      </c>
      <c r="H27" s="110" t="s">
        <v>109</v>
      </c>
      <c r="I27" s="19" t="s">
        <v>180</v>
      </c>
      <c r="J27" s="92" t="s">
        <v>110</v>
      </c>
      <c r="K27" s="46">
        <f>1/1</f>
        <v>1</v>
      </c>
      <c r="L27" s="158" t="s">
        <v>90</v>
      </c>
      <c r="M27" s="181" t="s">
        <v>78</v>
      </c>
      <c r="N27" s="173" t="s">
        <v>59</v>
      </c>
      <c r="O27" s="17" t="s">
        <v>192</v>
      </c>
      <c r="P27" s="17"/>
      <c r="Q27" s="17"/>
      <c r="R27" s="148" t="s">
        <v>161</v>
      </c>
      <c r="S27" s="149"/>
    </row>
    <row r="28" spans="1:19" ht="409.5" customHeight="1">
      <c r="A28" s="190"/>
      <c r="B28" s="195"/>
      <c r="C28" s="195"/>
      <c r="D28" s="111"/>
      <c r="E28" s="99"/>
      <c r="F28" s="99"/>
      <c r="G28" s="110" t="s">
        <v>234</v>
      </c>
      <c r="H28" s="111"/>
      <c r="I28" s="150" t="s">
        <v>213</v>
      </c>
      <c r="J28" s="168" t="s">
        <v>344</v>
      </c>
      <c r="K28" s="170">
        <v>0.4</v>
      </c>
      <c r="L28" s="206"/>
      <c r="M28" s="182"/>
      <c r="N28" s="174"/>
      <c r="O28" s="188"/>
      <c r="P28" s="188"/>
      <c r="Q28" s="188" t="s">
        <v>192</v>
      </c>
      <c r="R28" s="152" t="s">
        <v>235</v>
      </c>
      <c r="S28" s="153"/>
    </row>
    <row r="29" spans="1:19" ht="409.5" customHeight="1">
      <c r="A29" s="189"/>
      <c r="B29" s="195"/>
      <c r="C29" s="195"/>
      <c r="D29" s="159"/>
      <c r="E29" s="114"/>
      <c r="F29" s="114"/>
      <c r="G29" s="112"/>
      <c r="H29" s="159"/>
      <c r="I29" s="123"/>
      <c r="J29" s="169"/>
      <c r="K29" s="171"/>
      <c r="L29" s="263"/>
      <c r="M29" s="183"/>
      <c r="N29" s="175"/>
      <c r="O29" s="189"/>
      <c r="P29" s="189"/>
      <c r="Q29" s="189"/>
      <c r="R29" s="154"/>
      <c r="S29" s="155"/>
    </row>
    <row r="30" spans="1:19" ht="409.5" customHeight="1">
      <c r="A30" s="17">
        <v>7</v>
      </c>
      <c r="B30" s="195"/>
      <c r="C30" s="195"/>
      <c r="D30" s="18" t="s">
        <v>345</v>
      </c>
      <c r="E30" s="19" t="s">
        <v>361</v>
      </c>
      <c r="F30" s="55" t="s">
        <v>179</v>
      </c>
      <c r="G30" s="76" t="s">
        <v>346</v>
      </c>
      <c r="H30" s="18" t="s">
        <v>347</v>
      </c>
      <c r="I30" s="48" t="s">
        <v>213</v>
      </c>
      <c r="J30" s="92" t="s">
        <v>286</v>
      </c>
      <c r="K30" s="30">
        <v>0.35</v>
      </c>
      <c r="L30" s="29" t="s">
        <v>348</v>
      </c>
      <c r="M30" s="49" t="s">
        <v>361</v>
      </c>
      <c r="N30" s="34" t="s">
        <v>59</v>
      </c>
      <c r="O30" s="25"/>
      <c r="P30" s="25"/>
      <c r="Q30" s="25" t="s">
        <v>192</v>
      </c>
      <c r="R30" s="148" t="s">
        <v>202</v>
      </c>
      <c r="S30" s="149"/>
    </row>
    <row r="31" spans="1:19" ht="409.5" customHeight="1">
      <c r="A31" s="188">
        <v>8</v>
      </c>
      <c r="B31" s="195"/>
      <c r="C31" s="195"/>
      <c r="D31" s="176" t="s">
        <v>396</v>
      </c>
      <c r="E31" s="122" t="s">
        <v>78</v>
      </c>
      <c r="F31" s="176" t="s">
        <v>179</v>
      </c>
      <c r="G31" s="176" t="s">
        <v>209</v>
      </c>
      <c r="H31" s="122" t="s">
        <v>362</v>
      </c>
      <c r="I31" s="122" t="s">
        <v>136</v>
      </c>
      <c r="J31" s="184" t="s">
        <v>363</v>
      </c>
      <c r="K31" s="118">
        <f>0/84</f>
        <v>0</v>
      </c>
      <c r="L31" s="115" t="s">
        <v>349</v>
      </c>
      <c r="M31" s="181" t="s">
        <v>78</v>
      </c>
      <c r="N31" s="173" t="s">
        <v>59</v>
      </c>
      <c r="O31" s="124" t="s">
        <v>192</v>
      </c>
      <c r="P31" s="124"/>
      <c r="Q31" s="124"/>
      <c r="R31" s="152" t="s">
        <v>384</v>
      </c>
      <c r="S31" s="153"/>
    </row>
    <row r="32" spans="1:19" ht="409.5" customHeight="1">
      <c r="A32" s="190"/>
      <c r="B32" s="195"/>
      <c r="C32" s="195"/>
      <c r="D32" s="177"/>
      <c r="E32" s="99"/>
      <c r="F32" s="177"/>
      <c r="G32" s="177"/>
      <c r="H32" s="99"/>
      <c r="I32" s="99"/>
      <c r="J32" s="185"/>
      <c r="K32" s="119"/>
      <c r="L32" s="163"/>
      <c r="M32" s="182"/>
      <c r="N32" s="174"/>
      <c r="O32" s="180"/>
      <c r="P32" s="180"/>
      <c r="Q32" s="180"/>
      <c r="R32" s="154"/>
      <c r="S32" s="155"/>
    </row>
    <row r="33" spans="1:19" ht="409.5" customHeight="1">
      <c r="A33" s="190"/>
      <c r="B33" s="195"/>
      <c r="C33" s="195"/>
      <c r="D33" s="177"/>
      <c r="E33" s="99"/>
      <c r="F33" s="177"/>
      <c r="G33" s="177"/>
      <c r="H33" s="99"/>
      <c r="I33" s="99"/>
      <c r="J33" s="185"/>
      <c r="K33" s="119"/>
      <c r="L33" s="163"/>
      <c r="M33" s="182"/>
      <c r="N33" s="174"/>
      <c r="O33" s="180"/>
      <c r="P33" s="180"/>
      <c r="Q33" s="180"/>
      <c r="R33" s="152" t="s">
        <v>385</v>
      </c>
      <c r="S33" s="153"/>
    </row>
    <row r="34" spans="1:19" ht="409.5" customHeight="1">
      <c r="A34" s="189"/>
      <c r="B34" s="195"/>
      <c r="C34" s="195"/>
      <c r="D34" s="178"/>
      <c r="E34" s="114"/>
      <c r="F34" s="178"/>
      <c r="G34" s="178"/>
      <c r="H34" s="114"/>
      <c r="I34" s="114"/>
      <c r="J34" s="186"/>
      <c r="K34" s="120"/>
      <c r="L34" s="116"/>
      <c r="M34" s="183"/>
      <c r="N34" s="175"/>
      <c r="O34" s="121"/>
      <c r="P34" s="121"/>
      <c r="Q34" s="121"/>
      <c r="R34" s="154"/>
      <c r="S34" s="155"/>
    </row>
    <row r="35" spans="1:19" ht="409.5" customHeight="1">
      <c r="A35" s="238">
        <v>9</v>
      </c>
      <c r="B35" s="195"/>
      <c r="C35" s="195"/>
      <c r="D35" s="245" t="s">
        <v>364</v>
      </c>
      <c r="E35" s="122" t="s">
        <v>361</v>
      </c>
      <c r="F35" s="122" t="s">
        <v>181</v>
      </c>
      <c r="G35" s="110" t="s">
        <v>214</v>
      </c>
      <c r="H35" s="250" t="s">
        <v>210</v>
      </c>
      <c r="I35" s="122" t="s">
        <v>213</v>
      </c>
      <c r="J35" s="168" t="s">
        <v>19</v>
      </c>
      <c r="K35" s="268">
        <f>1/5</f>
        <v>0.2</v>
      </c>
      <c r="L35" s="115" t="s">
        <v>264</v>
      </c>
      <c r="M35" s="122" t="s">
        <v>361</v>
      </c>
      <c r="N35" s="173" t="s">
        <v>59</v>
      </c>
      <c r="O35" s="124" t="s">
        <v>192</v>
      </c>
      <c r="P35" s="124"/>
      <c r="Q35" s="124"/>
      <c r="R35" s="136" t="s">
        <v>238</v>
      </c>
      <c r="S35" s="137"/>
    </row>
    <row r="36" spans="1:19" ht="139.5" customHeight="1">
      <c r="A36" s="238"/>
      <c r="B36" s="195"/>
      <c r="C36" s="195"/>
      <c r="D36" s="245"/>
      <c r="E36" s="99"/>
      <c r="F36" s="99"/>
      <c r="G36" s="111"/>
      <c r="H36" s="251"/>
      <c r="I36" s="99"/>
      <c r="J36" s="271"/>
      <c r="K36" s="269"/>
      <c r="L36" s="163"/>
      <c r="M36" s="99"/>
      <c r="N36" s="174"/>
      <c r="O36" s="180"/>
      <c r="P36" s="180"/>
      <c r="Q36" s="180"/>
      <c r="R36" s="138"/>
      <c r="S36" s="139"/>
    </row>
    <row r="37" spans="1:19" ht="409.5" customHeight="1">
      <c r="A37" s="238"/>
      <c r="B37" s="195"/>
      <c r="C37" s="195"/>
      <c r="D37" s="245"/>
      <c r="E37" s="99"/>
      <c r="F37" s="99"/>
      <c r="G37" s="111"/>
      <c r="H37" s="251"/>
      <c r="I37" s="99"/>
      <c r="J37" s="272"/>
      <c r="K37" s="270"/>
      <c r="L37" s="164"/>
      <c r="M37" s="99"/>
      <c r="N37" s="174"/>
      <c r="O37" s="180"/>
      <c r="P37" s="180"/>
      <c r="Q37" s="180"/>
      <c r="R37" s="140" t="s">
        <v>239</v>
      </c>
      <c r="S37" s="140"/>
    </row>
    <row r="38" spans="1:19" ht="409.5" customHeight="1">
      <c r="A38" s="238"/>
      <c r="B38" s="195"/>
      <c r="C38" s="195"/>
      <c r="D38" s="245"/>
      <c r="E38" s="99"/>
      <c r="F38" s="99"/>
      <c r="G38" s="198"/>
      <c r="H38" s="252"/>
      <c r="I38" s="114"/>
      <c r="J38" s="93" t="s">
        <v>15</v>
      </c>
      <c r="K38" s="53">
        <f>34/84</f>
        <v>0.40476190476190477</v>
      </c>
      <c r="L38" s="29" t="s">
        <v>265</v>
      </c>
      <c r="M38" s="99"/>
      <c r="N38" s="174"/>
      <c r="O38" s="121"/>
      <c r="P38" s="121"/>
      <c r="Q38" s="121"/>
      <c r="R38" s="148" t="s">
        <v>276</v>
      </c>
      <c r="S38" s="149"/>
    </row>
    <row r="39" spans="1:19" ht="407.25" customHeight="1">
      <c r="A39" s="238"/>
      <c r="B39" s="195"/>
      <c r="C39" s="195"/>
      <c r="D39" s="245"/>
      <c r="E39" s="114"/>
      <c r="F39" s="114"/>
      <c r="G39" s="37" t="s">
        <v>212</v>
      </c>
      <c r="H39" s="54" t="s">
        <v>211</v>
      </c>
      <c r="I39" s="19" t="s">
        <v>17</v>
      </c>
      <c r="J39" s="93" t="s">
        <v>215</v>
      </c>
      <c r="K39" s="30" t="s">
        <v>133</v>
      </c>
      <c r="L39" s="29" t="s">
        <v>240</v>
      </c>
      <c r="M39" s="114"/>
      <c r="N39" s="175"/>
      <c r="O39" s="17"/>
      <c r="P39" s="25"/>
      <c r="Q39" s="25" t="s">
        <v>192</v>
      </c>
      <c r="R39" s="148" t="s">
        <v>79</v>
      </c>
      <c r="S39" s="149"/>
    </row>
    <row r="40" spans="1:19" ht="407.25" customHeight="1">
      <c r="A40" s="188">
        <v>10</v>
      </c>
      <c r="B40" s="195"/>
      <c r="C40" s="195"/>
      <c r="D40" s="219" t="s">
        <v>365</v>
      </c>
      <c r="E40" s="199" t="s">
        <v>62</v>
      </c>
      <c r="F40" s="199" t="s">
        <v>179</v>
      </c>
      <c r="G40" s="219" t="s">
        <v>216</v>
      </c>
      <c r="H40" s="122" t="s">
        <v>109</v>
      </c>
      <c r="I40" s="300" t="s">
        <v>182</v>
      </c>
      <c r="J40" s="298" t="s">
        <v>20</v>
      </c>
      <c r="K40" s="296">
        <v>1</v>
      </c>
      <c r="L40" s="115"/>
      <c r="M40" s="122" t="s">
        <v>62</v>
      </c>
      <c r="N40" s="124" t="s">
        <v>59</v>
      </c>
      <c r="O40" s="124"/>
      <c r="P40" s="124"/>
      <c r="Q40" s="124" t="s">
        <v>192</v>
      </c>
      <c r="R40" s="136" t="s">
        <v>241</v>
      </c>
      <c r="S40" s="145"/>
    </row>
    <row r="41" spans="1:19" ht="407.25" customHeight="1">
      <c r="A41" s="189"/>
      <c r="B41" s="195"/>
      <c r="C41" s="195"/>
      <c r="D41" s="220"/>
      <c r="E41" s="201"/>
      <c r="F41" s="201"/>
      <c r="G41" s="220"/>
      <c r="H41" s="114"/>
      <c r="I41" s="301"/>
      <c r="J41" s="299"/>
      <c r="K41" s="297"/>
      <c r="L41" s="116"/>
      <c r="M41" s="114"/>
      <c r="N41" s="121"/>
      <c r="O41" s="121"/>
      <c r="P41" s="121"/>
      <c r="Q41" s="121"/>
      <c r="R41" s="161"/>
      <c r="S41" s="162"/>
    </row>
    <row r="42" spans="1:19" ht="408.75" customHeight="1">
      <c r="A42" s="17">
        <v>11</v>
      </c>
      <c r="B42" s="195"/>
      <c r="C42" s="195"/>
      <c r="D42" s="18" t="s">
        <v>366</v>
      </c>
      <c r="E42" s="19" t="s">
        <v>78</v>
      </c>
      <c r="F42" s="55" t="s">
        <v>179</v>
      </c>
      <c r="G42" s="28" t="s">
        <v>242</v>
      </c>
      <c r="H42" s="18" t="s">
        <v>109</v>
      </c>
      <c r="I42" s="19" t="s">
        <v>182</v>
      </c>
      <c r="J42" s="92" t="s">
        <v>243</v>
      </c>
      <c r="K42" s="46">
        <v>0.4</v>
      </c>
      <c r="L42" s="29"/>
      <c r="M42" s="19" t="s">
        <v>78</v>
      </c>
      <c r="N42" s="34" t="s">
        <v>59</v>
      </c>
      <c r="O42" s="25"/>
      <c r="P42" s="25"/>
      <c r="Q42" s="25" t="s">
        <v>192</v>
      </c>
      <c r="R42" s="148" t="s">
        <v>379</v>
      </c>
      <c r="S42" s="149"/>
    </row>
    <row r="43" spans="1:20" ht="393.75" customHeight="1">
      <c r="A43" s="17">
        <v>12</v>
      </c>
      <c r="B43" s="195"/>
      <c r="C43" s="195"/>
      <c r="D43" s="18" t="s">
        <v>143</v>
      </c>
      <c r="E43" s="19" t="s">
        <v>62</v>
      </c>
      <c r="F43" s="55" t="s">
        <v>306</v>
      </c>
      <c r="G43" s="47" t="s">
        <v>133</v>
      </c>
      <c r="H43" s="18" t="s">
        <v>133</v>
      </c>
      <c r="I43" s="19" t="s">
        <v>133</v>
      </c>
      <c r="J43" s="92" t="s">
        <v>133</v>
      </c>
      <c r="K43" s="56" t="s">
        <v>133</v>
      </c>
      <c r="L43" s="29"/>
      <c r="M43" s="19" t="s">
        <v>78</v>
      </c>
      <c r="N43" s="34" t="s">
        <v>59</v>
      </c>
      <c r="O43" s="25"/>
      <c r="P43" s="24"/>
      <c r="Q43" s="25" t="s">
        <v>192</v>
      </c>
      <c r="R43" s="148" t="s">
        <v>200</v>
      </c>
      <c r="S43" s="160"/>
      <c r="T43" s="83" t="s">
        <v>244</v>
      </c>
    </row>
    <row r="44" spans="1:19" ht="375.75" customHeight="1">
      <c r="A44" s="17">
        <v>13</v>
      </c>
      <c r="B44" s="195"/>
      <c r="C44" s="195"/>
      <c r="D44" s="52" t="s">
        <v>144</v>
      </c>
      <c r="E44" s="19" t="s">
        <v>78</v>
      </c>
      <c r="F44" s="26" t="s">
        <v>179</v>
      </c>
      <c r="G44" s="18" t="s">
        <v>245</v>
      </c>
      <c r="H44" s="18" t="s">
        <v>109</v>
      </c>
      <c r="I44" s="19" t="s">
        <v>17</v>
      </c>
      <c r="J44" s="92" t="s">
        <v>246</v>
      </c>
      <c r="K44" s="56" t="s">
        <v>133</v>
      </c>
      <c r="L44" s="33"/>
      <c r="M44" s="19" t="s">
        <v>78</v>
      </c>
      <c r="N44" s="34" t="s">
        <v>59</v>
      </c>
      <c r="O44" s="25"/>
      <c r="P44" s="25"/>
      <c r="Q44" s="25" t="s">
        <v>192</v>
      </c>
      <c r="R44" s="148"/>
      <c r="S44" s="149"/>
    </row>
    <row r="45" spans="1:19" ht="270" customHeight="1">
      <c r="A45" s="17">
        <v>14</v>
      </c>
      <c r="B45" s="195"/>
      <c r="C45" s="196"/>
      <c r="D45" s="52" t="s">
        <v>358</v>
      </c>
      <c r="E45" s="38" t="s">
        <v>361</v>
      </c>
      <c r="F45" s="55"/>
      <c r="G45" s="47" t="s">
        <v>247</v>
      </c>
      <c r="H45" s="18" t="s">
        <v>109</v>
      </c>
      <c r="I45" s="19" t="s">
        <v>180</v>
      </c>
      <c r="J45" s="92" t="s">
        <v>248</v>
      </c>
      <c r="K45" s="30">
        <v>0.5</v>
      </c>
      <c r="L45" s="29" t="s">
        <v>318</v>
      </c>
      <c r="M45" s="38" t="s">
        <v>361</v>
      </c>
      <c r="N45" s="34" t="s">
        <v>59</v>
      </c>
      <c r="O45" s="25"/>
      <c r="P45" s="25"/>
      <c r="Q45" s="25" t="s">
        <v>192</v>
      </c>
      <c r="R45" s="148" t="s">
        <v>249</v>
      </c>
      <c r="S45" s="149"/>
    </row>
    <row r="46" spans="1:19" ht="408.75" customHeight="1">
      <c r="A46" s="188">
        <v>15</v>
      </c>
      <c r="B46" s="191" t="s">
        <v>13</v>
      </c>
      <c r="C46" s="191" t="s">
        <v>111</v>
      </c>
      <c r="D46" s="202" t="s">
        <v>250</v>
      </c>
      <c r="E46" s="122" t="s">
        <v>361</v>
      </c>
      <c r="F46" s="122" t="s">
        <v>50</v>
      </c>
      <c r="G46" s="202" t="s">
        <v>203</v>
      </c>
      <c r="H46" s="110" t="s">
        <v>277</v>
      </c>
      <c r="I46" s="216" t="s">
        <v>136</v>
      </c>
      <c r="J46" s="208" t="s">
        <v>251</v>
      </c>
      <c r="K46" s="118">
        <f>224/670</f>
        <v>0.33432835820895523</v>
      </c>
      <c r="L46" s="158" t="s">
        <v>80</v>
      </c>
      <c r="M46" s="181" t="s">
        <v>361</v>
      </c>
      <c r="N46" s="173" t="s">
        <v>59</v>
      </c>
      <c r="O46" s="173" t="s">
        <v>192</v>
      </c>
      <c r="P46" s="173"/>
      <c r="Q46" s="173"/>
      <c r="R46" s="148" t="s">
        <v>377</v>
      </c>
      <c r="S46" s="149"/>
    </row>
    <row r="47" spans="1:19" ht="285" customHeight="1">
      <c r="A47" s="190"/>
      <c r="B47" s="192"/>
      <c r="C47" s="246"/>
      <c r="D47" s="202"/>
      <c r="E47" s="99"/>
      <c r="F47" s="99"/>
      <c r="G47" s="202"/>
      <c r="H47" s="112"/>
      <c r="I47" s="217"/>
      <c r="J47" s="209"/>
      <c r="K47" s="119"/>
      <c r="L47" s="206"/>
      <c r="M47" s="182"/>
      <c r="N47" s="174"/>
      <c r="O47" s="174"/>
      <c r="P47" s="174"/>
      <c r="Q47" s="174"/>
      <c r="R47" s="148"/>
      <c r="S47" s="149"/>
    </row>
    <row r="48" spans="1:19" ht="409.5" customHeight="1">
      <c r="A48" s="190"/>
      <c r="B48" s="195"/>
      <c r="C48" s="246"/>
      <c r="D48" s="202"/>
      <c r="E48" s="99"/>
      <c r="F48" s="99"/>
      <c r="G48" s="202"/>
      <c r="H48" s="84" t="s">
        <v>278</v>
      </c>
      <c r="I48" s="217"/>
      <c r="J48" s="209"/>
      <c r="K48" s="119"/>
      <c r="L48" s="207"/>
      <c r="M48" s="182"/>
      <c r="N48" s="174"/>
      <c r="O48" s="174"/>
      <c r="P48" s="174"/>
      <c r="Q48" s="174"/>
      <c r="R48" s="148"/>
      <c r="S48" s="149"/>
    </row>
    <row r="49" spans="1:19" ht="408.75" customHeight="1">
      <c r="A49" s="190"/>
      <c r="B49" s="195"/>
      <c r="C49" s="246"/>
      <c r="D49" s="202"/>
      <c r="E49" s="99"/>
      <c r="F49" s="99"/>
      <c r="G49" s="202"/>
      <c r="H49" s="18" t="s">
        <v>279</v>
      </c>
      <c r="I49" s="217"/>
      <c r="J49" s="209"/>
      <c r="K49" s="119"/>
      <c r="L49" s="207"/>
      <c r="M49" s="182"/>
      <c r="N49" s="174"/>
      <c r="O49" s="174"/>
      <c r="P49" s="174"/>
      <c r="Q49" s="174"/>
      <c r="R49" s="148" t="s">
        <v>378</v>
      </c>
      <c r="S49" s="149"/>
    </row>
    <row r="50" spans="1:19" ht="334.5" customHeight="1">
      <c r="A50" s="189"/>
      <c r="B50" s="195"/>
      <c r="C50" s="246"/>
      <c r="D50" s="202"/>
      <c r="E50" s="114"/>
      <c r="F50" s="114"/>
      <c r="G50" s="202"/>
      <c r="H50" s="18" t="s">
        <v>280</v>
      </c>
      <c r="I50" s="218"/>
      <c r="J50" s="210"/>
      <c r="K50" s="120"/>
      <c r="L50" s="198"/>
      <c r="M50" s="183"/>
      <c r="N50" s="175"/>
      <c r="O50" s="175"/>
      <c r="P50" s="175"/>
      <c r="Q50" s="175"/>
      <c r="R50" s="148"/>
      <c r="S50" s="149"/>
    </row>
    <row r="51" spans="1:20" ht="349.5" customHeight="1">
      <c r="A51" s="238">
        <v>16</v>
      </c>
      <c r="B51" s="195"/>
      <c r="C51" s="246"/>
      <c r="D51" s="202" t="s">
        <v>281</v>
      </c>
      <c r="E51" s="122" t="s">
        <v>361</v>
      </c>
      <c r="F51" s="199" t="s">
        <v>50</v>
      </c>
      <c r="G51" s="167" t="s">
        <v>133</v>
      </c>
      <c r="H51" s="18" t="s">
        <v>282</v>
      </c>
      <c r="I51" s="21" t="s">
        <v>133</v>
      </c>
      <c r="J51" s="94" t="s">
        <v>196</v>
      </c>
      <c r="K51" s="30" t="s">
        <v>133</v>
      </c>
      <c r="L51" s="205"/>
      <c r="M51" s="283" t="s">
        <v>361</v>
      </c>
      <c r="N51" s="211" t="s">
        <v>59</v>
      </c>
      <c r="O51" s="124"/>
      <c r="P51" s="124"/>
      <c r="Q51" s="124" t="s">
        <v>133</v>
      </c>
      <c r="R51" s="152" t="s">
        <v>81</v>
      </c>
      <c r="S51" s="153"/>
      <c r="T51" s="286"/>
    </row>
    <row r="52" spans="1:20" ht="409.5" customHeight="1">
      <c r="A52" s="238"/>
      <c r="B52" s="195"/>
      <c r="C52" s="246"/>
      <c r="D52" s="202"/>
      <c r="E52" s="99"/>
      <c r="F52" s="200"/>
      <c r="G52" s="167"/>
      <c r="H52" s="18" t="s">
        <v>282</v>
      </c>
      <c r="I52" s="21" t="s">
        <v>133</v>
      </c>
      <c r="J52" s="95" t="s">
        <v>133</v>
      </c>
      <c r="K52" s="30" t="s">
        <v>133</v>
      </c>
      <c r="L52" s="205"/>
      <c r="M52" s="284"/>
      <c r="N52" s="212"/>
      <c r="O52" s="180"/>
      <c r="P52" s="180"/>
      <c r="Q52" s="180"/>
      <c r="R52" s="254"/>
      <c r="S52" s="255"/>
      <c r="T52" s="286"/>
    </row>
    <row r="53" spans="1:20" ht="318.75" customHeight="1">
      <c r="A53" s="238"/>
      <c r="B53" s="195"/>
      <c r="C53" s="246"/>
      <c r="D53" s="202"/>
      <c r="E53" s="99"/>
      <c r="F53" s="200"/>
      <c r="G53" s="167"/>
      <c r="H53" s="18" t="s">
        <v>283</v>
      </c>
      <c r="I53" s="21" t="s">
        <v>133</v>
      </c>
      <c r="J53" s="214" t="s">
        <v>133</v>
      </c>
      <c r="K53" s="118" t="s">
        <v>133</v>
      </c>
      <c r="L53" s="205"/>
      <c r="M53" s="284"/>
      <c r="N53" s="212"/>
      <c r="O53" s="180"/>
      <c r="P53" s="180"/>
      <c r="Q53" s="180"/>
      <c r="R53" s="254"/>
      <c r="S53" s="255"/>
      <c r="T53" s="286"/>
    </row>
    <row r="54" spans="1:20" ht="387" customHeight="1">
      <c r="A54" s="238"/>
      <c r="B54" s="195"/>
      <c r="C54" s="246"/>
      <c r="D54" s="202"/>
      <c r="E54" s="114"/>
      <c r="F54" s="201"/>
      <c r="G54" s="167"/>
      <c r="H54" s="18" t="s">
        <v>284</v>
      </c>
      <c r="I54" s="21" t="s">
        <v>133</v>
      </c>
      <c r="J54" s="215"/>
      <c r="K54" s="120"/>
      <c r="L54" s="205"/>
      <c r="M54" s="285"/>
      <c r="N54" s="213"/>
      <c r="O54" s="121"/>
      <c r="P54" s="121"/>
      <c r="Q54" s="121"/>
      <c r="R54" s="256"/>
      <c r="S54" s="257"/>
      <c r="T54" s="286"/>
    </row>
    <row r="55" spans="1:20" ht="409.5" customHeight="1">
      <c r="A55" s="238">
        <v>17</v>
      </c>
      <c r="B55" s="239"/>
      <c r="C55" s="246"/>
      <c r="D55" s="110" t="s">
        <v>355</v>
      </c>
      <c r="E55" s="167" t="s">
        <v>78</v>
      </c>
      <c r="F55" s="122" t="s">
        <v>179</v>
      </c>
      <c r="G55" s="52" t="s">
        <v>217</v>
      </c>
      <c r="H55" s="18" t="s">
        <v>356</v>
      </c>
      <c r="I55" s="19" t="s">
        <v>51</v>
      </c>
      <c r="J55" s="92" t="s">
        <v>145</v>
      </c>
      <c r="K55" s="30">
        <f>0/2</f>
        <v>0</v>
      </c>
      <c r="L55" s="158" t="s">
        <v>252</v>
      </c>
      <c r="M55" s="181" t="s">
        <v>361</v>
      </c>
      <c r="N55" s="173" t="s">
        <v>59</v>
      </c>
      <c r="O55" s="25"/>
      <c r="P55" s="25" t="s">
        <v>192</v>
      </c>
      <c r="Q55" s="25"/>
      <c r="R55" s="281" t="s">
        <v>84</v>
      </c>
      <c r="S55" s="282"/>
      <c r="T55" s="287" t="s">
        <v>319</v>
      </c>
    </row>
    <row r="56" spans="1:20" ht="361.5" customHeight="1">
      <c r="A56" s="238"/>
      <c r="B56" s="239"/>
      <c r="C56" s="246"/>
      <c r="D56" s="241"/>
      <c r="E56" s="167"/>
      <c r="F56" s="99"/>
      <c r="G56" s="18" t="s">
        <v>146</v>
      </c>
      <c r="H56" s="18" t="s">
        <v>218</v>
      </c>
      <c r="I56" s="19" t="s">
        <v>158</v>
      </c>
      <c r="J56" s="92" t="s">
        <v>159</v>
      </c>
      <c r="K56" s="30">
        <f>1/1</f>
        <v>1</v>
      </c>
      <c r="L56" s="207"/>
      <c r="M56" s="182"/>
      <c r="N56" s="174"/>
      <c r="O56" s="25" t="s">
        <v>192</v>
      </c>
      <c r="P56" s="24"/>
      <c r="Q56" s="25"/>
      <c r="R56" s="148" t="s">
        <v>82</v>
      </c>
      <c r="S56" s="149"/>
      <c r="T56" s="288"/>
    </row>
    <row r="57" spans="1:20" ht="407.25" customHeight="1">
      <c r="A57" s="238"/>
      <c r="B57" s="239"/>
      <c r="C57" s="246"/>
      <c r="D57" s="241"/>
      <c r="E57" s="167"/>
      <c r="F57" s="99"/>
      <c r="G57" s="18" t="s">
        <v>382</v>
      </c>
      <c r="H57" s="18" t="s">
        <v>383</v>
      </c>
      <c r="I57" s="19" t="s">
        <v>51</v>
      </c>
      <c r="J57" s="92" t="s">
        <v>271</v>
      </c>
      <c r="K57" s="30">
        <f>0</f>
        <v>0</v>
      </c>
      <c r="L57" s="207"/>
      <c r="M57" s="182"/>
      <c r="N57" s="174"/>
      <c r="O57" s="124"/>
      <c r="P57" s="124" t="s">
        <v>192</v>
      </c>
      <c r="Q57" s="124"/>
      <c r="R57" s="278" t="s">
        <v>253</v>
      </c>
      <c r="S57" s="279"/>
      <c r="T57" s="288"/>
    </row>
    <row r="58" spans="1:20" ht="407.25" customHeight="1">
      <c r="A58" s="238"/>
      <c r="B58" s="239"/>
      <c r="C58" s="246"/>
      <c r="D58" s="241"/>
      <c r="E58" s="167"/>
      <c r="F58" s="99"/>
      <c r="G58" s="37"/>
      <c r="H58" s="18"/>
      <c r="I58" s="19"/>
      <c r="J58" s="92"/>
      <c r="K58" s="30"/>
      <c r="L58" s="207"/>
      <c r="M58" s="182"/>
      <c r="N58" s="174"/>
      <c r="O58" s="121"/>
      <c r="P58" s="121"/>
      <c r="Q58" s="121"/>
      <c r="R58" s="154"/>
      <c r="S58" s="155"/>
      <c r="T58" s="288"/>
    </row>
    <row r="59" spans="1:20" ht="407.25" customHeight="1">
      <c r="A59" s="238"/>
      <c r="B59" s="239"/>
      <c r="C59" s="246"/>
      <c r="D59" s="242"/>
      <c r="E59" s="167"/>
      <c r="F59" s="114"/>
      <c r="G59" s="37" t="s">
        <v>63</v>
      </c>
      <c r="H59" s="18" t="s">
        <v>119</v>
      </c>
      <c r="I59" s="19" t="s">
        <v>136</v>
      </c>
      <c r="J59" s="92" t="s">
        <v>120</v>
      </c>
      <c r="K59" s="30">
        <v>0</v>
      </c>
      <c r="L59" s="198"/>
      <c r="M59" s="183"/>
      <c r="N59" s="175"/>
      <c r="O59" s="25"/>
      <c r="P59" s="25" t="s">
        <v>192</v>
      </c>
      <c r="Q59" s="25"/>
      <c r="R59" s="148" t="s">
        <v>83</v>
      </c>
      <c r="S59" s="149"/>
      <c r="T59" s="289"/>
    </row>
    <row r="60" spans="1:20" ht="407.25" customHeight="1">
      <c r="A60" s="188">
        <v>18</v>
      </c>
      <c r="B60" s="239"/>
      <c r="C60" s="243" t="s">
        <v>112</v>
      </c>
      <c r="D60" s="110" t="s">
        <v>42</v>
      </c>
      <c r="E60" s="122" t="s">
        <v>78</v>
      </c>
      <c r="F60" s="122"/>
      <c r="G60" s="203" t="s">
        <v>236</v>
      </c>
      <c r="H60" s="122" t="s">
        <v>362</v>
      </c>
      <c r="I60" s="122" t="s">
        <v>22</v>
      </c>
      <c r="J60" s="156" t="s">
        <v>43</v>
      </c>
      <c r="K60" s="118">
        <f>1/1</f>
        <v>1</v>
      </c>
      <c r="L60" s="158" t="s">
        <v>390</v>
      </c>
      <c r="M60" s="122" t="s">
        <v>78</v>
      </c>
      <c r="N60" s="113" t="s">
        <v>59</v>
      </c>
      <c r="O60" s="124" t="s">
        <v>192</v>
      </c>
      <c r="P60" s="124"/>
      <c r="Q60" s="124"/>
      <c r="R60" s="152" t="s">
        <v>85</v>
      </c>
      <c r="S60" s="153"/>
      <c r="T60" s="85"/>
    </row>
    <row r="61" spans="1:19" ht="409.5" customHeight="1">
      <c r="A61" s="189"/>
      <c r="B61" s="240"/>
      <c r="C61" s="244"/>
      <c r="D61" s="159"/>
      <c r="E61" s="114"/>
      <c r="F61" s="114"/>
      <c r="G61" s="260"/>
      <c r="H61" s="114"/>
      <c r="I61" s="114"/>
      <c r="J61" s="157"/>
      <c r="K61" s="120"/>
      <c r="L61" s="159"/>
      <c r="M61" s="114"/>
      <c r="N61" s="109"/>
      <c r="O61" s="121"/>
      <c r="P61" s="121"/>
      <c r="Q61" s="121"/>
      <c r="R61" s="154"/>
      <c r="S61" s="155"/>
    </row>
    <row r="62" spans="1:19" ht="371.25" customHeight="1">
      <c r="A62" s="17">
        <v>19</v>
      </c>
      <c r="B62" s="194" t="s">
        <v>13</v>
      </c>
      <c r="C62" s="187" t="s">
        <v>113</v>
      </c>
      <c r="D62" s="18" t="s">
        <v>254</v>
      </c>
      <c r="E62" s="19" t="s">
        <v>78</v>
      </c>
      <c r="F62" s="86" t="s">
        <v>306</v>
      </c>
      <c r="G62" s="47" t="s">
        <v>255</v>
      </c>
      <c r="H62" s="18" t="s">
        <v>325</v>
      </c>
      <c r="I62" s="18" t="s">
        <v>172</v>
      </c>
      <c r="J62" s="92" t="s">
        <v>173</v>
      </c>
      <c r="K62" s="30" t="s">
        <v>133</v>
      </c>
      <c r="L62" s="29"/>
      <c r="M62" s="19" t="s">
        <v>78</v>
      </c>
      <c r="N62" s="59" t="s">
        <v>59</v>
      </c>
      <c r="O62" s="25"/>
      <c r="P62" s="25"/>
      <c r="Q62" s="25" t="s">
        <v>192</v>
      </c>
      <c r="R62" s="148" t="s">
        <v>193</v>
      </c>
      <c r="S62" s="149"/>
    </row>
    <row r="63" spans="1:19" ht="408" customHeight="1">
      <c r="A63" s="188">
        <v>20</v>
      </c>
      <c r="B63" s="195"/>
      <c r="C63" s="247"/>
      <c r="D63" s="110" t="s">
        <v>174</v>
      </c>
      <c r="E63" s="122" t="s">
        <v>78</v>
      </c>
      <c r="F63" s="219" t="s">
        <v>181</v>
      </c>
      <c r="G63" s="203" t="s">
        <v>186</v>
      </c>
      <c r="H63" s="122" t="s">
        <v>256</v>
      </c>
      <c r="I63" s="122" t="s">
        <v>157</v>
      </c>
      <c r="J63" s="92" t="s">
        <v>64</v>
      </c>
      <c r="K63" s="30">
        <f>0/12</f>
        <v>0</v>
      </c>
      <c r="L63" s="78" t="s">
        <v>404</v>
      </c>
      <c r="M63" s="122" t="s">
        <v>78</v>
      </c>
      <c r="N63" s="258" t="s">
        <v>59</v>
      </c>
      <c r="O63" s="258" t="s">
        <v>192</v>
      </c>
      <c r="P63" s="258"/>
      <c r="Q63" s="258"/>
      <c r="R63" s="152" t="s">
        <v>195</v>
      </c>
      <c r="S63" s="153"/>
    </row>
    <row r="64" spans="1:19" ht="408.75" customHeight="1">
      <c r="A64" s="189"/>
      <c r="B64" s="195"/>
      <c r="C64" s="247"/>
      <c r="D64" s="112"/>
      <c r="E64" s="114"/>
      <c r="F64" s="220"/>
      <c r="G64" s="204"/>
      <c r="H64" s="114"/>
      <c r="I64" s="114"/>
      <c r="J64" s="92" t="s">
        <v>65</v>
      </c>
      <c r="K64" s="30">
        <v>0</v>
      </c>
      <c r="L64" s="18" t="s">
        <v>194</v>
      </c>
      <c r="M64" s="114"/>
      <c r="N64" s="259"/>
      <c r="O64" s="259"/>
      <c r="P64" s="259"/>
      <c r="Q64" s="259"/>
      <c r="R64" s="256"/>
      <c r="S64" s="257"/>
    </row>
    <row r="65" spans="1:19" ht="356.25" customHeight="1">
      <c r="A65" s="17">
        <v>21</v>
      </c>
      <c r="B65" s="195"/>
      <c r="C65" s="247"/>
      <c r="D65" s="18" t="s">
        <v>24</v>
      </c>
      <c r="E65" s="19" t="s">
        <v>78</v>
      </c>
      <c r="F65" s="57" t="s">
        <v>306</v>
      </c>
      <c r="G65" s="58" t="s">
        <v>66</v>
      </c>
      <c r="H65" s="18" t="s">
        <v>25</v>
      </c>
      <c r="I65" s="19" t="s">
        <v>26</v>
      </c>
      <c r="J65" s="92" t="s">
        <v>173</v>
      </c>
      <c r="K65" s="30">
        <f>3/3</f>
        <v>1</v>
      </c>
      <c r="L65" s="62" t="s">
        <v>405</v>
      </c>
      <c r="M65" s="19" t="s">
        <v>78</v>
      </c>
      <c r="N65" s="59" t="s">
        <v>59</v>
      </c>
      <c r="O65" s="25" t="s">
        <v>192</v>
      </c>
      <c r="P65" s="25"/>
      <c r="Q65" s="25"/>
      <c r="R65" s="148" t="s">
        <v>76</v>
      </c>
      <c r="S65" s="149"/>
    </row>
    <row r="66" spans="1:19" ht="408.75" customHeight="1">
      <c r="A66" s="17">
        <v>22</v>
      </c>
      <c r="B66" s="195"/>
      <c r="C66" s="247"/>
      <c r="D66" s="18" t="s">
        <v>406</v>
      </c>
      <c r="E66" s="19" t="s">
        <v>78</v>
      </c>
      <c r="F66" s="57" t="s">
        <v>306</v>
      </c>
      <c r="G66" s="58" t="s">
        <v>67</v>
      </c>
      <c r="H66" s="18" t="s">
        <v>323</v>
      </c>
      <c r="I66" s="19" t="s">
        <v>136</v>
      </c>
      <c r="J66" s="92" t="s">
        <v>324</v>
      </c>
      <c r="K66" s="30">
        <f>0/51</f>
        <v>0</v>
      </c>
      <c r="L66" s="62" t="s">
        <v>142</v>
      </c>
      <c r="M66" s="19" t="s">
        <v>78</v>
      </c>
      <c r="N66" s="59" t="s">
        <v>59</v>
      </c>
      <c r="O66" s="25" t="s">
        <v>192</v>
      </c>
      <c r="P66" s="25"/>
      <c r="Q66" s="25"/>
      <c r="R66" s="148" t="s">
        <v>130</v>
      </c>
      <c r="S66" s="149"/>
    </row>
    <row r="67" spans="1:19" ht="318.75" customHeight="1">
      <c r="A67" s="188">
        <v>23</v>
      </c>
      <c r="B67" s="195"/>
      <c r="C67" s="247"/>
      <c r="D67" s="110" t="s">
        <v>354</v>
      </c>
      <c r="E67" s="122" t="s">
        <v>361</v>
      </c>
      <c r="F67" s="199" t="s">
        <v>187</v>
      </c>
      <c r="G67" s="18" t="s">
        <v>407</v>
      </c>
      <c r="H67" s="122" t="s">
        <v>97</v>
      </c>
      <c r="I67" s="19" t="s">
        <v>101</v>
      </c>
      <c r="J67" s="92" t="s">
        <v>408</v>
      </c>
      <c r="K67" s="53"/>
      <c r="L67" s="33" t="s">
        <v>409</v>
      </c>
      <c r="M67" s="122" t="s">
        <v>361</v>
      </c>
      <c r="N67" s="59" t="s">
        <v>59</v>
      </c>
      <c r="O67" s="25"/>
      <c r="P67" s="25"/>
      <c r="Q67" s="25" t="s">
        <v>192</v>
      </c>
      <c r="R67" s="152" t="s">
        <v>131</v>
      </c>
      <c r="S67" s="153"/>
    </row>
    <row r="68" spans="1:19" ht="260.25" customHeight="1">
      <c r="A68" s="190"/>
      <c r="B68" s="195"/>
      <c r="C68" s="247"/>
      <c r="D68" s="111"/>
      <c r="E68" s="99"/>
      <c r="F68" s="200"/>
      <c r="G68" s="63" t="s">
        <v>410</v>
      </c>
      <c r="H68" s="99"/>
      <c r="I68" s="19" t="s">
        <v>102</v>
      </c>
      <c r="J68" s="92" t="s">
        <v>98</v>
      </c>
      <c r="K68" s="64"/>
      <c r="L68" s="33" t="s">
        <v>409</v>
      </c>
      <c r="M68" s="99"/>
      <c r="N68" s="59" t="s">
        <v>59</v>
      </c>
      <c r="O68" s="25"/>
      <c r="P68" s="25"/>
      <c r="Q68" s="25" t="s">
        <v>192</v>
      </c>
      <c r="R68" s="254"/>
      <c r="S68" s="255"/>
    </row>
    <row r="69" spans="1:19" ht="363.75" customHeight="1">
      <c r="A69" s="189"/>
      <c r="B69" s="195"/>
      <c r="C69" s="247"/>
      <c r="D69" s="112"/>
      <c r="E69" s="114"/>
      <c r="F69" s="201"/>
      <c r="G69" s="18" t="s">
        <v>100</v>
      </c>
      <c r="H69" s="114"/>
      <c r="I69" s="19" t="s">
        <v>103</v>
      </c>
      <c r="J69" s="92" t="s">
        <v>99</v>
      </c>
      <c r="K69" s="64"/>
      <c r="L69" s="33" t="s">
        <v>409</v>
      </c>
      <c r="M69" s="114"/>
      <c r="N69" s="59" t="s">
        <v>59</v>
      </c>
      <c r="O69" s="25"/>
      <c r="P69" s="25"/>
      <c r="Q69" s="25" t="s">
        <v>192</v>
      </c>
      <c r="R69" s="256"/>
      <c r="S69" s="257"/>
    </row>
    <row r="70" spans="1:19" ht="378">
      <c r="A70" s="50">
        <v>24</v>
      </c>
      <c r="B70" s="248" t="s">
        <v>128</v>
      </c>
      <c r="C70" s="191" t="s">
        <v>114</v>
      </c>
      <c r="D70" s="130" t="s">
        <v>411</v>
      </c>
      <c r="E70" s="38" t="s">
        <v>78</v>
      </c>
      <c r="F70" s="61" t="s">
        <v>308</v>
      </c>
      <c r="G70" s="128" t="s">
        <v>412</v>
      </c>
      <c r="H70" s="37" t="s">
        <v>413</v>
      </c>
      <c r="I70" s="38" t="s">
        <v>399</v>
      </c>
      <c r="J70" s="60" t="s">
        <v>400</v>
      </c>
      <c r="K70" s="51">
        <f>18/21</f>
        <v>0.8571428571428571</v>
      </c>
      <c r="L70" s="125" t="s">
        <v>414</v>
      </c>
      <c r="M70" s="49" t="s">
        <v>78</v>
      </c>
      <c r="N70" s="59" t="s">
        <v>59</v>
      </c>
      <c r="O70" s="39"/>
      <c r="P70" s="39"/>
      <c r="Q70" s="39" t="s">
        <v>192</v>
      </c>
      <c r="R70" s="148" t="s">
        <v>162</v>
      </c>
      <c r="S70" s="280"/>
    </row>
    <row r="71" spans="1:19" ht="408" customHeight="1">
      <c r="A71" s="17">
        <v>25</v>
      </c>
      <c r="B71" s="249"/>
      <c r="C71" s="195"/>
      <c r="D71" s="18" t="s">
        <v>415</v>
      </c>
      <c r="E71" s="19" t="s">
        <v>78</v>
      </c>
      <c r="F71" s="61" t="s">
        <v>308</v>
      </c>
      <c r="G71" s="58" t="s">
        <v>416</v>
      </c>
      <c r="H71" s="18" t="s">
        <v>413</v>
      </c>
      <c r="I71" s="19" t="s">
        <v>399</v>
      </c>
      <c r="J71" s="92" t="s">
        <v>401</v>
      </c>
      <c r="K71" s="51">
        <f>4/19</f>
        <v>0.21052631578947367</v>
      </c>
      <c r="L71" s="79" t="s">
        <v>417</v>
      </c>
      <c r="M71" s="49" t="s">
        <v>78</v>
      </c>
      <c r="N71" s="59" t="s">
        <v>59</v>
      </c>
      <c r="O71" s="39"/>
      <c r="P71" s="25"/>
      <c r="Q71" s="25"/>
      <c r="R71" s="148" t="s">
        <v>163</v>
      </c>
      <c r="S71" s="149"/>
    </row>
    <row r="72" spans="1:19" ht="409.5" customHeight="1">
      <c r="A72" s="188">
        <v>26</v>
      </c>
      <c r="B72" s="249"/>
      <c r="C72" s="195"/>
      <c r="D72" s="203" t="s">
        <v>418</v>
      </c>
      <c r="E72" s="122" t="s">
        <v>361</v>
      </c>
      <c r="F72" s="203" t="s">
        <v>308</v>
      </c>
      <c r="G72" s="203" t="s">
        <v>419</v>
      </c>
      <c r="H72" s="181" t="s">
        <v>420</v>
      </c>
      <c r="I72" s="181" t="s">
        <v>47</v>
      </c>
      <c r="J72" s="302" t="s">
        <v>48</v>
      </c>
      <c r="K72" s="118">
        <f>3/37</f>
        <v>0.08108108108108109</v>
      </c>
      <c r="L72" s="107" t="s">
        <v>391</v>
      </c>
      <c r="M72" s="181" t="s">
        <v>361</v>
      </c>
      <c r="N72" s="113" t="s">
        <v>59</v>
      </c>
      <c r="O72" s="124"/>
      <c r="P72" s="124"/>
      <c r="Q72" s="124" t="s">
        <v>192</v>
      </c>
      <c r="R72" s="152" t="s">
        <v>164</v>
      </c>
      <c r="S72" s="153"/>
    </row>
    <row r="73" spans="1:19" ht="409.5" customHeight="1">
      <c r="A73" s="189"/>
      <c r="B73" s="249"/>
      <c r="C73" s="195"/>
      <c r="D73" s="204"/>
      <c r="E73" s="114"/>
      <c r="F73" s="204"/>
      <c r="G73" s="204"/>
      <c r="H73" s="183"/>
      <c r="I73" s="183"/>
      <c r="J73" s="303"/>
      <c r="K73" s="120"/>
      <c r="L73" s="151"/>
      <c r="M73" s="183"/>
      <c r="N73" s="109"/>
      <c r="O73" s="121"/>
      <c r="P73" s="121"/>
      <c r="Q73" s="121"/>
      <c r="R73" s="154"/>
      <c r="S73" s="155"/>
    </row>
    <row r="74" spans="1:19" ht="409.5" customHeight="1">
      <c r="A74" s="188">
        <v>27</v>
      </c>
      <c r="B74" s="249"/>
      <c r="C74" s="195"/>
      <c r="D74" s="203" t="s">
        <v>421</v>
      </c>
      <c r="E74" s="181" t="s">
        <v>361</v>
      </c>
      <c r="F74" s="203" t="s">
        <v>308</v>
      </c>
      <c r="G74" s="203" t="s">
        <v>422</v>
      </c>
      <c r="H74" s="203" t="s">
        <v>420</v>
      </c>
      <c r="I74" s="181" t="s">
        <v>49</v>
      </c>
      <c r="J74" s="302" t="s">
        <v>380</v>
      </c>
      <c r="K74" s="118">
        <f>45/58</f>
        <v>0.7758620689655172</v>
      </c>
      <c r="L74" s="107" t="s">
        <v>423</v>
      </c>
      <c r="M74" s="181" t="s">
        <v>361</v>
      </c>
      <c r="N74" s="113" t="s">
        <v>59</v>
      </c>
      <c r="O74" s="113"/>
      <c r="P74" s="113"/>
      <c r="Q74" s="113" t="s">
        <v>192</v>
      </c>
      <c r="R74" s="304" t="s">
        <v>165</v>
      </c>
      <c r="S74" s="305"/>
    </row>
    <row r="75" spans="1:19" ht="409.5" customHeight="1">
      <c r="A75" s="189"/>
      <c r="B75" s="249"/>
      <c r="C75" s="195"/>
      <c r="D75" s="204"/>
      <c r="E75" s="183"/>
      <c r="F75" s="204"/>
      <c r="G75" s="204"/>
      <c r="H75" s="204"/>
      <c r="I75" s="183"/>
      <c r="J75" s="303"/>
      <c r="K75" s="120"/>
      <c r="L75" s="151"/>
      <c r="M75" s="183"/>
      <c r="N75" s="109"/>
      <c r="O75" s="109"/>
      <c r="P75" s="109"/>
      <c r="Q75" s="109"/>
      <c r="R75" s="306"/>
      <c r="S75" s="155"/>
    </row>
    <row r="76" spans="1:19" ht="408" customHeight="1">
      <c r="A76" s="17">
        <v>28</v>
      </c>
      <c r="B76" s="249"/>
      <c r="C76" s="195"/>
      <c r="D76" s="78" t="s">
        <v>424</v>
      </c>
      <c r="E76" s="19" t="s">
        <v>78</v>
      </c>
      <c r="F76" s="61" t="s">
        <v>308</v>
      </c>
      <c r="G76" s="58" t="s">
        <v>263</v>
      </c>
      <c r="H76" s="18" t="s">
        <v>425</v>
      </c>
      <c r="I76" s="19" t="s">
        <v>135</v>
      </c>
      <c r="J76" s="92" t="s">
        <v>322</v>
      </c>
      <c r="K76" s="53">
        <f>3/55</f>
        <v>0.05454545454545454</v>
      </c>
      <c r="L76" s="61" t="s">
        <v>392</v>
      </c>
      <c r="M76" s="49" t="s">
        <v>78</v>
      </c>
      <c r="N76" s="59" t="s">
        <v>59</v>
      </c>
      <c r="O76" s="65"/>
      <c r="P76" s="65"/>
      <c r="Q76" s="65"/>
      <c r="R76" s="148" t="s">
        <v>166</v>
      </c>
      <c r="S76" s="149"/>
    </row>
    <row r="77" spans="1:19" ht="408" customHeight="1">
      <c r="A77" s="17">
        <v>29</v>
      </c>
      <c r="B77" s="249"/>
      <c r="C77" s="195"/>
      <c r="D77" s="18" t="s">
        <v>426</v>
      </c>
      <c r="E77" s="19" t="s">
        <v>78</v>
      </c>
      <c r="F77" s="66" t="s">
        <v>309</v>
      </c>
      <c r="G77" s="18" t="s">
        <v>367</v>
      </c>
      <c r="H77" s="18" t="s">
        <v>427</v>
      </c>
      <c r="I77" s="19" t="s">
        <v>31</v>
      </c>
      <c r="J77" s="92" t="s">
        <v>428</v>
      </c>
      <c r="K77" s="31" t="s">
        <v>429</v>
      </c>
      <c r="L77" s="125" t="s">
        <v>207</v>
      </c>
      <c r="M77" s="49" t="s">
        <v>78</v>
      </c>
      <c r="N77" s="59" t="s">
        <v>59</v>
      </c>
      <c r="O77" s="65"/>
      <c r="P77" s="65"/>
      <c r="Q77" s="65" t="s">
        <v>192</v>
      </c>
      <c r="R77" s="148" t="s">
        <v>167</v>
      </c>
      <c r="S77" s="149"/>
    </row>
    <row r="78" spans="1:19" ht="409.5" customHeight="1">
      <c r="A78" s="188">
        <v>30</v>
      </c>
      <c r="B78" s="249"/>
      <c r="C78" s="195"/>
      <c r="D78" s="203" t="s">
        <v>430</v>
      </c>
      <c r="E78" s="122" t="s">
        <v>78</v>
      </c>
      <c r="F78" s="122" t="s">
        <v>306</v>
      </c>
      <c r="G78" s="203" t="s">
        <v>431</v>
      </c>
      <c r="H78" s="203" t="s">
        <v>432</v>
      </c>
      <c r="I78" s="122" t="s">
        <v>33</v>
      </c>
      <c r="J78" s="302" t="s">
        <v>104</v>
      </c>
      <c r="K78" s="118">
        <v>0</v>
      </c>
      <c r="L78" s="203" t="s">
        <v>433</v>
      </c>
      <c r="M78" s="181" t="s">
        <v>78</v>
      </c>
      <c r="N78" s="113" t="s">
        <v>59</v>
      </c>
      <c r="O78" s="113"/>
      <c r="P78" s="113"/>
      <c r="Q78" s="113" t="s">
        <v>192</v>
      </c>
      <c r="R78" s="152" t="s">
        <v>168</v>
      </c>
      <c r="S78" s="153"/>
    </row>
    <row r="79" spans="1:19" ht="409.5" customHeight="1">
      <c r="A79" s="189"/>
      <c r="B79" s="249"/>
      <c r="C79" s="195"/>
      <c r="D79" s="204"/>
      <c r="E79" s="114"/>
      <c r="F79" s="114"/>
      <c r="G79" s="204"/>
      <c r="H79" s="204"/>
      <c r="I79" s="114"/>
      <c r="J79" s="303"/>
      <c r="K79" s="120"/>
      <c r="L79" s="204"/>
      <c r="M79" s="183"/>
      <c r="N79" s="109"/>
      <c r="O79" s="109"/>
      <c r="P79" s="109"/>
      <c r="Q79" s="109"/>
      <c r="R79" s="154"/>
      <c r="S79" s="155"/>
    </row>
    <row r="80" spans="1:19" ht="409.5" customHeight="1">
      <c r="A80" s="17">
        <v>31</v>
      </c>
      <c r="B80" s="249"/>
      <c r="C80" s="195"/>
      <c r="D80" s="18" t="s">
        <v>434</v>
      </c>
      <c r="E80" s="19" t="s">
        <v>78</v>
      </c>
      <c r="F80" s="66" t="s">
        <v>309</v>
      </c>
      <c r="G80" s="84" t="s">
        <v>435</v>
      </c>
      <c r="H80" s="18" t="s">
        <v>432</v>
      </c>
      <c r="I80" s="19" t="s">
        <v>29</v>
      </c>
      <c r="J80" s="92" t="s">
        <v>436</v>
      </c>
      <c r="K80" s="30">
        <v>0</v>
      </c>
      <c r="L80" s="126" t="s">
        <v>393</v>
      </c>
      <c r="M80" s="49" t="s">
        <v>78</v>
      </c>
      <c r="N80" s="59" t="s">
        <v>59</v>
      </c>
      <c r="O80" s="25"/>
      <c r="P80" s="25"/>
      <c r="Q80" s="25" t="s">
        <v>192</v>
      </c>
      <c r="R80" s="148" t="s">
        <v>169</v>
      </c>
      <c r="S80" s="149"/>
    </row>
    <row r="81" spans="1:19" ht="409.5" customHeight="1">
      <c r="A81" s="17">
        <v>32</v>
      </c>
      <c r="B81" s="249"/>
      <c r="C81" s="195"/>
      <c r="D81" s="18" t="s">
        <v>437</v>
      </c>
      <c r="E81" s="19" t="s">
        <v>78</v>
      </c>
      <c r="F81" s="26" t="s">
        <v>309</v>
      </c>
      <c r="G81" s="18" t="s">
        <v>438</v>
      </c>
      <c r="H81" s="18" t="s">
        <v>30</v>
      </c>
      <c r="I81" s="19" t="s">
        <v>399</v>
      </c>
      <c r="J81" s="92" t="s">
        <v>23</v>
      </c>
      <c r="K81" s="127" t="s">
        <v>268</v>
      </c>
      <c r="L81" s="125" t="s">
        <v>394</v>
      </c>
      <c r="M81" s="49" t="s">
        <v>78</v>
      </c>
      <c r="N81" s="59" t="s">
        <v>59</v>
      </c>
      <c r="O81" s="24"/>
      <c r="P81" s="25"/>
      <c r="Q81" s="25"/>
      <c r="R81" s="148" t="s">
        <v>169</v>
      </c>
      <c r="S81" s="149"/>
    </row>
    <row r="82" spans="1:19" ht="409.5" customHeight="1">
      <c r="A82" s="17">
        <v>33</v>
      </c>
      <c r="B82" s="249"/>
      <c r="C82" s="195"/>
      <c r="D82" s="18" t="s">
        <v>439</v>
      </c>
      <c r="E82" s="19" t="s">
        <v>78</v>
      </c>
      <c r="F82" s="26" t="s">
        <v>309</v>
      </c>
      <c r="G82" s="18" t="s">
        <v>440</v>
      </c>
      <c r="H82" s="18" t="s">
        <v>441</v>
      </c>
      <c r="I82" s="19" t="s">
        <v>136</v>
      </c>
      <c r="J82" s="92" t="s">
        <v>310</v>
      </c>
      <c r="K82" s="57">
        <f>184/1248966</f>
        <v>0.00014732186464643554</v>
      </c>
      <c r="L82" s="125" t="s">
        <v>237</v>
      </c>
      <c r="M82" s="68" t="s">
        <v>78</v>
      </c>
      <c r="N82" s="59" t="s">
        <v>59</v>
      </c>
      <c r="O82" s="65" t="s">
        <v>192</v>
      </c>
      <c r="P82" s="25"/>
      <c r="Q82" s="25"/>
      <c r="R82" s="148" t="s">
        <v>169</v>
      </c>
      <c r="S82" s="149"/>
    </row>
    <row r="83" spans="1:19" ht="364.5" customHeight="1">
      <c r="A83" s="17">
        <v>34</v>
      </c>
      <c r="B83" s="249"/>
      <c r="C83" s="195"/>
      <c r="D83" s="18" t="s">
        <v>442</v>
      </c>
      <c r="E83" s="19" t="s">
        <v>78</v>
      </c>
      <c r="F83" s="26" t="s">
        <v>309</v>
      </c>
      <c r="G83" s="18" t="s">
        <v>443</v>
      </c>
      <c r="H83" s="18" t="s">
        <v>30</v>
      </c>
      <c r="I83" s="19" t="s">
        <v>33</v>
      </c>
      <c r="J83" s="92" t="s">
        <v>395</v>
      </c>
      <c r="K83" s="57">
        <v>0</v>
      </c>
      <c r="L83" s="61" t="s">
        <v>206</v>
      </c>
      <c r="M83" s="68" t="s">
        <v>78</v>
      </c>
      <c r="N83" s="59" t="s">
        <v>59</v>
      </c>
      <c r="O83" s="65" t="s">
        <v>192</v>
      </c>
      <c r="P83" s="65"/>
      <c r="Q83" s="65"/>
      <c r="R83" s="148" t="s">
        <v>169</v>
      </c>
      <c r="S83" s="149"/>
    </row>
    <row r="84" spans="1:19" ht="409.5" customHeight="1">
      <c r="A84" s="17">
        <v>35</v>
      </c>
      <c r="B84" s="249"/>
      <c r="C84" s="195"/>
      <c r="D84" s="18" t="s">
        <v>444</v>
      </c>
      <c r="E84" s="19" t="s">
        <v>78</v>
      </c>
      <c r="F84" s="26" t="s">
        <v>309</v>
      </c>
      <c r="G84" s="18" t="s">
        <v>189</v>
      </c>
      <c r="H84" s="19" t="s">
        <v>445</v>
      </c>
      <c r="I84" s="19" t="s">
        <v>136</v>
      </c>
      <c r="J84" s="92" t="s">
        <v>14</v>
      </c>
      <c r="K84" s="57">
        <f>13/347</f>
        <v>0.037463976945244955</v>
      </c>
      <c r="L84" s="125" t="s">
        <v>198</v>
      </c>
      <c r="M84" s="68" t="s">
        <v>78</v>
      </c>
      <c r="N84" s="59" t="s">
        <v>59</v>
      </c>
      <c r="O84" s="65" t="s">
        <v>192</v>
      </c>
      <c r="P84" s="65"/>
      <c r="Q84" s="65"/>
      <c r="R84" s="148" t="s">
        <v>170</v>
      </c>
      <c r="S84" s="149"/>
    </row>
    <row r="85" spans="1:19" ht="409.5" customHeight="1">
      <c r="A85" s="17">
        <v>36</v>
      </c>
      <c r="B85" s="195" t="s">
        <v>260</v>
      </c>
      <c r="C85" s="187" t="s">
        <v>115</v>
      </c>
      <c r="D85" s="18" t="s">
        <v>446</v>
      </c>
      <c r="E85" s="19" t="s">
        <v>78</v>
      </c>
      <c r="F85" s="69" t="s">
        <v>309</v>
      </c>
      <c r="G85" s="18" t="s">
        <v>190</v>
      </c>
      <c r="H85" s="18" t="s">
        <v>386</v>
      </c>
      <c r="I85" s="19" t="s">
        <v>136</v>
      </c>
      <c r="J85" s="92" t="s">
        <v>387</v>
      </c>
      <c r="K85" s="53"/>
      <c r="L85" s="33" t="s">
        <v>86</v>
      </c>
      <c r="M85" s="19" t="s">
        <v>78</v>
      </c>
      <c r="N85" s="59" t="s">
        <v>59</v>
      </c>
      <c r="O85" s="25"/>
      <c r="P85" s="25" t="s">
        <v>192</v>
      </c>
      <c r="Q85" s="25"/>
      <c r="R85" s="148" t="s">
        <v>197</v>
      </c>
      <c r="S85" s="149"/>
    </row>
    <row r="86" spans="1:19" ht="339" customHeight="1">
      <c r="A86" s="17">
        <v>37</v>
      </c>
      <c r="B86" s="195"/>
      <c r="C86" s="187"/>
      <c r="D86" s="18" t="s">
        <v>447</v>
      </c>
      <c r="E86" s="19" t="s">
        <v>78</v>
      </c>
      <c r="F86" s="129" t="s">
        <v>309</v>
      </c>
      <c r="G86" s="58" t="s">
        <v>191</v>
      </c>
      <c r="H86" s="18" t="s">
        <v>381</v>
      </c>
      <c r="I86" s="19" t="s">
        <v>136</v>
      </c>
      <c r="J86" s="92" t="s">
        <v>387</v>
      </c>
      <c r="K86" s="53"/>
      <c r="L86" s="33" t="s">
        <v>86</v>
      </c>
      <c r="M86" s="19" t="s">
        <v>78</v>
      </c>
      <c r="N86" s="59" t="s">
        <v>59</v>
      </c>
      <c r="O86" s="65"/>
      <c r="P86" s="65" t="s">
        <v>192</v>
      </c>
      <c r="Q86" s="65"/>
      <c r="R86" s="148" t="s">
        <v>197</v>
      </c>
      <c r="S86" s="149"/>
    </row>
    <row r="87" spans="1:19" ht="381" customHeight="1">
      <c r="A87" s="17">
        <v>38</v>
      </c>
      <c r="B87" s="195"/>
      <c r="C87" s="187"/>
      <c r="D87" s="18" t="s">
        <v>388</v>
      </c>
      <c r="E87" s="19" t="s">
        <v>78</v>
      </c>
      <c r="F87" s="69" t="s">
        <v>309</v>
      </c>
      <c r="G87" s="18" t="s">
        <v>266</v>
      </c>
      <c r="H87" s="18" t="s">
        <v>448</v>
      </c>
      <c r="I87" s="19" t="s">
        <v>136</v>
      </c>
      <c r="J87" s="92" t="s">
        <v>74</v>
      </c>
      <c r="K87" s="30"/>
      <c r="L87" s="33" t="s">
        <v>86</v>
      </c>
      <c r="M87" s="19" t="s">
        <v>78</v>
      </c>
      <c r="N87" s="59" t="s">
        <v>59</v>
      </c>
      <c r="O87" s="25"/>
      <c r="P87" s="25" t="s">
        <v>192</v>
      </c>
      <c r="Q87" s="25"/>
      <c r="R87" s="148" t="s">
        <v>197</v>
      </c>
      <c r="S87" s="149"/>
    </row>
    <row r="88" spans="1:19" ht="353.25" customHeight="1">
      <c r="A88" s="17">
        <v>39</v>
      </c>
      <c r="B88" s="195"/>
      <c r="C88" s="187"/>
      <c r="D88" s="18" t="s">
        <v>75</v>
      </c>
      <c r="E88" s="19" t="s">
        <v>361</v>
      </c>
      <c r="F88" s="66" t="s">
        <v>309</v>
      </c>
      <c r="G88" s="18" t="s">
        <v>449</v>
      </c>
      <c r="H88" s="18" t="s">
        <v>450</v>
      </c>
      <c r="I88" s="19" t="s">
        <v>136</v>
      </c>
      <c r="J88" s="92" t="s">
        <v>93</v>
      </c>
      <c r="K88" s="53"/>
      <c r="L88" s="33" t="s">
        <v>86</v>
      </c>
      <c r="M88" s="19" t="s">
        <v>361</v>
      </c>
      <c r="N88" s="59" t="s">
        <v>59</v>
      </c>
      <c r="O88" s="65"/>
      <c r="P88" s="65" t="s">
        <v>192</v>
      </c>
      <c r="Q88" s="65"/>
      <c r="R88" s="148" t="s">
        <v>197</v>
      </c>
      <c r="S88" s="149"/>
    </row>
    <row r="89" spans="1:19" ht="409.5" customHeight="1">
      <c r="A89" s="17">
        <v>40</v>
      </c>
      <c r="B89" s="195"/>
      <c r="C89" s="187"/>
      <c r="D89" s="18" t="s">
        <v>94</v>
      </c>
      <c r="E89" s="19" t="s">
        <v>78</v>
      </c>
      <c r="F89" s="66" t="s">
        <v>309</v>
      </c>
      <c r="G89" s="128" t="s">
        <v>451</v>
      </c>
      <c r="H89" s="18" t="s">
        <v>95</v>
      </c>
      <c r="I89" s="19" t="s">
        <v>136</v>
      </c>
      <c r="J89" s="92" t="s">
        <v>402</v>
      </c>
      <c r="K89" s="53"/>
      <c r="L89" s="33" t="s">
        <v>86</v>
      </c>
      <c r="M89" s="19" t="s">
        <v>78</v>
      </c>
      <c r="N89" s="59" t="s">
        <v>59</v>
      </c>
      <c r="O89" s="65"/>
      <c r="P89" s="65" t="s">
        <v>192</v>
      </c>
      <c r="Q89" s="65"/>
      <c r="R89" s="148" t="s">
        <v>197</v>
      </c>
      <c r="S89" s="149"/>
    </row>
    <row r="90" spans="1:19" ht="409.5" customHeight="1">
      <c r="A90" s="17">
        <v>41</v>
      </c>
      <c r="B90" s="195"/>
      <c r="C90" s="187"/>
      <c r="D90" s="18" t="s">
        <v>403</v>
      </c>
      <c r="E90" s="19" t="s">
        <v>78</v>
      </c>
      <c r="F90" s="66" t="s">
        <v>309</v>
      </c>
      <c r="G90" s="18" t="s">
        <v>267</v>
      </c>
      <c r="H90" s="18" t="s">
        <v>95</v>
      </c>
      <c r="I90" s="19" t="s">
        <v>136</v>
      </c>
      <c r="J90" s="92" t="s">
        <v>171</v>
      </c>
      <c r="K90" s="53"/>
      <c r="L90" s="33" t="s">
        <v>86</v>
      </c>
      <c r="M90" s="19" t="s">
        <v>78</v>
      </c>
      <c r="N90" s="59" t="s">
        <v>59</v>
      </c>
      <c r="O90" s="65"/>
      <c r="P90" s="65" t="s">
        <v>192</v>
      </c>
      <c r="Q90" s="65"/>
      <c r="R90" s="148" t="s">
        <v>197</v>
      </c>
      <c r="S90" s="149"/>
    </row>
    <row r="91" spans="1:19" ht="351" customHeight="1">
      <c r="A91" s="17">
        <v>42</v>
      </c>
      <c r="B91" s="195"/>
      <c r="C91" s="191"/>
      <c r="D91" s="18" t="s">
        <v>219</v>
      </c>
      <c r="E91" s="19" t="s">
        <v>78</v>
      </c>
      <c r="F91" s="67" t="s">
        <v>311</v>
      </c>
      <c r="G91" s="18" t="s">
        <v>293</v>
      </c>
      <c r="H91" s="18" t="s">
        <v>220</v>
      </c>
      <c r="I91" s="19" t="s">
        <v>136</v>
      </c>
      <c r="J91" s="92" t="s">
        <v>221</v>
      </c>
      <c r="K91" s="53"/>
      <c r="L91" s="33" t="s">
        <v>86</v>
      </c>
      <c r="M91" s="19" t="s">
        <v>78</v>
      </c>
      <c r="N91" s="59" t="s">
        <v>59</v>
      </c>
      <c r="O91" s="65"/>
      <c r="P91" s="25" t="s">
        <v>192</v>
      </c>
      <c r="Q91" s="25"/>
      <c r="R91" s="148" t="s">
        <v>197</v>
      </c>
      <c r="S91" s="149"/>
    </row>
    <row r="92" spans="1:19" ht="408.75" customHeight="1">
      <c r="A92" s="17">
        <v>43</v>
      </c>
      <c r="B92" s="32" t="s">
        <v>288</v>
      </c>
      <c r="C92" s="131" t="s">
        <v>116</v>
      </c>
      <c r="D92" s="18" t="s">
        <v>289</v>
      </c>
      <c r="E92" s="19" t="s">
        <v>78</v>
      </c>
      <c r="F92" s="19" t="s">
        <v>311</v>
      </c>
      <c r="G92" s="58" t="s">
        <v>263</v>
      </c>
      <c r="H92" s="36" t="s">
        <v>290</v>
      </c>
      <c r="I92" s="19" t="s">
        <v>33</v>
      </c>
      <c r="J92" s="92" t="s">
        <v>272</v>
      </c>
      <c r="K92" s="30"/>
      <c r="L92" s="62" t="s">
        <v>86</v>
      </c>
      <c r="M92" s="19" t="s">
        <v>78</v>
      </c>
      <c r="N92" s="59" t="s">
        <v>59</v>
      </c>
      <c r="O92" s="25"/>
      <c r="P92" s="25" t="s">
        <v>192</v>
      </c>
      <c r="Q92" s="25"/>
      <c r="R92" s="148" t="s">
        <v>197</v>
      </c>
      <c r="S92" s="149"/>
    </row>
    <row r="93" spans="1:19" ht="351.75" customHeight="1">
      <c r="A93" s="188">
        <v>44</v>
      </c>
      <c r="B93" s="191" t="s">
        <v>129</v>
      </c>
      <c r="C93" s="191" t="s">
        <v>452</v>
      </c>
      <c r="D93" s="110" t="s">
        <v>222</v>
      </c>
      <c r="E93" s="122" t="s">
        <v>78</v>
      </c>
      <c r="F93" s="219" t="s">
        <v>309</v>
      </c>
      <c r="G93" s="203" t="s">
        <v>453</v>
      </c>
      <c r="H93" s="110" t="s">
        <v>223</v>
      </c>
      <c r="I93" s="122" t="s">
        <v>32</v>
      </c>
      <c r="J93" s="92" t="s">
        <v>454</v>
      </c>
      <c r="K93" s="87"/>
      <c r="L93" s="307" t="s">
        <v>86</v>
      </c>
      <c r="M93" s="122" t="s">
        <v>78</v>
      </c>
      <c r="N93" s="59" t="s">
        <v>59</v>
      </c>
      <c r="O93" s="25"/>
      <c r="P93" s="25" t="s">
        <v>192</v>
      </c>
      <c r="Q93" s="25"/>
      <c r="R93" s="152" t="s">
        <v>197</v>
      </c>
      <c r="S93" s="153"/>
    </row>
    <row r="94" spans="1:19" ht="409.5" customHeight="1">
      <c r="A94" s="240"/>
      <c r="B94" s="192"/>
      <c r="C94" s="192"/>
      <c r="D94" s="112"/>
      <c r="E94" s="114"/>
      <c r="F94" s="220"/>
      <c r="G94" s="204"/>
      <c r="H94" s="112"/>
      <c r="I94" s="114"/>
      <c r="J94" s="92" t="s">
        <v>294</v>
      </c>
      <c r="K94" s="87"/>
      <c r="L94" s="308"/>
      <c r="M94" s="114"/>
      <c r="N94" s="59" t="s">
        <v>59</v>
      </c>
      <c r="O94" s="25"/>
      <c r="P94" s="25" t="s">
        <v>192</v>
      </c>
      <c r="Q94" s="25"/>
      <c r="R94" s="256"/>
      <c r="S94" s="257"/>
    </row>
    <row r="95" spans="1:19" ht="381.75" customHeight="1">
      <c r="A95" s="40">
        <v>45</v>
      </c>
      <c r="B95" s="192"/>
      <c r="C95" s="193"/>
      <c r="D95" s="18" t="s">
        <v>257</v>
      </c>
      <c r="E95" s="19" t="s">
        <v>78</v>
      </c>
      <c r="F95" s="69" t="s">
        <v>309</v>
      </c>
      <c r="G95" s="18" t="s">
        <v>455</v>
      </c>
      <c r="H95" s="37" t="s">
        <v>223</v>
      </c>
      <c r="I95" s="38" t="s">
        <v>136</v>
      </c>
      <c r="J95" s="92" t="s">
        <v>258</v>
      </c>
      <c r="K95" s="87"/>
      <c r="L95" s="70" t="s">
        <v>86</v>
      </c>
      <c r="M95" s="19" t="s">
        <v>78</v>
      </c>
      <c r="N95" s="59" t="s">
        <v>59</v>
      </c>
      <c r="O95" s="25"/>
      <c r="P95" s="25" t="s">
        <v>192</v>
      </c>
      <c r="Q95" s="25"/>
      <c r="R95" s="148" t="s">
        <v>197</v>
      </c>
      <c r="S95" s="149"/>
    </row>
    <row r="96" spans="1:19" ht="409.5" customHeight="1">
      <c r="A96" s="188">
        <v>46</v>
      </c>
      <c r="B96" s="192" t="s">
        <v>261</v>
      </c>
      <c r="C96" s="191" t="s">
        <v>456</v>
      </c>
      <c r="D96" s="100" t="s">
        <v>225</v>
      </c>
      <c r="E96" s="122" t="s">
        <v>78</v>
      </c>
      <c r="F96" s="100" t="s">
        <v>309</v>
      </c>
      <c r="G96" s="100" t="s">
        <v>304</v>
      </c>
      <c r="H96" s="122" t="s">
        <v>457</v>
      </c>
      <c r="I96" s="100" t="s">
        <v>136</v>
      </c>
      <c r="J96" s="103" t="s">
        <v>226</v>
      </c>
      <c r="K96" s="118">
        <f>7/1244</f>
        <v>0.005627009646302251</v>
      </c>
      <c r="L96" s="100" t="s">
        <v>458</v>
      </c>
      <c r="M96" s="122" t="s">
        <v>78</v>
      </c>
      <c r="N96" s="113" t="s">
        <v>59</v>
      </c>
      <c r="O96" s="113" t="s">
        <v>192</v>
      </c>
      <c r="P96" s="113"/>
      <c r="Q96" s="113"/>
      <c r="R96" s="152" t="s">
        <v>313</v>
      </c>
      <c r="S96" s="153"/>
    </row>
    <row r="97" spans="1:19" ht="409.5" customHeight="1">
      <c r="A97" s="189"/>
      <c r="B97" s="192"/>
      <c r="C97" s="192"/>
      <c r="D97" s="106"/>
      <c r="E97" s="114"/>
      <c r="F97" s="106"/>
      <c r="G97" s="106"/>
      <c r="H97" s="114"/>
      <c r="I97" s="106"/>
      <c r="J97" s="310"/>
      <c r="K97" s="120"/>
      <c r="L97" s="106"/>
      <c r="M97" s="114"/>
      <c r="N97" s="109"/>
      <c r="O97" s="109"/>
      <c r="P97" s="109"/>
      <c r="Q97" s="109"/>
      <c r="R97" s="154"/>
      <c r="S97" s="155"/>
    </row>
    <row r="98" spans="1:19" ht="408.75" customHeight="1">
      <c r="A98" s="188">
        <v>47</v>
      </c>
      <c r="B98" s="192"/>
      <c r="C98" s="192"/>
      <c r="D98" s="100" t="s">
        <v>459</v>
      </c>
      <c r="E98" s="122" t="s">
        <v>78</v>
      </c>
      <c r="F98" s="100" t="s">
        <v>309</v>
      </c>
      <c r="G98" s="100" t="s">
        <v>304</v>
      </c>
      <c r="H98" s="122" t="s">
        <v>457</v>
      </c>
      <c r="I98" s="100" t="s">
        <v>136</v>
      </c>
      <c r="J98" s="103" t="s">
        <v>227</v>
      </c>
      <c r="K98" s="118">
        <f>(30/1912)</f>
        <v>0.015690376569037656</v>
      </c>
      <c r="L98" s="100" t="s">
        <v>45</v>
      </c>
      <c r="M98" s="122" t="s">
        <v>78</v>
      </c>
      <c r="N98" s="113" t="s">
        <v>59</v>
      </c>
      <c r="O98" s="113" t="s">
        <v>192</v>
      </c>
      <c r="P98" s="113"/>
      <c r="Q98" s="113"/>
      <c r="R98" s="141" t="s">
        <v>329</v>
      </c>
      <c r="S98" s="133"/>
    </row>
    <row r="99" spans="1:19" ht="408.75" customHeight="1">
      <c r="A99" s="190"/>
      <c r="B99" s="192"/>
      <c r="C99" s="192"/>
      <c r="D99" s="101"/>
      <c r="E99" s="99"/>
      <c r="F99" s="101"/>
      <c r="G99" s="101"/>
      <c r="H99" s="99"/>
      <c r="I99" s="101"/>
      <c r="J99" s="104"/>
      <c r="K99" s="119"/>
      <c r="L99" s="101"/>
      <c r="M99" s="99"/>
      <c r="N99" s="108"/>
      <c r="O99" s="108"/>
      <c r="P99" s="108"/>
      <c r="Q99" s="108"/>
      <c r="R99" s="141" t="s">
        <v>460</v>
      </c>
      <c r="S99" s="133"/>
    </row>
    <row r="100" spans="1:19" ht="408.75" customHeight="1">
      <c r="A100" s="189"/>
      <c r="B100" s="192"/>
      <c r="C100" s="192"/>
      <c r="D100" s="102"/>
      <c r="E100" s="114"/>
      <c r="F100" s="102"/>
      <c r="G100" s="102"/>
      <c r="H100" s="114"/>
      <c r="I100" s="102"/>
      <c r="J100" s="105"/>
      <c r="K100" s="120"/>
      <c r="L100" s="102"/>
      <c r="M100" s="114"/>
      <c r="N100" s="109"/>
      <c r="O100" s="109"/>
      <c r="P100" s="109"/>
      <c r="Q100" s="109"/>
      <c r="R100" s="134"/>
      <c r="S100" s="135"/>
    </row>
    <row r="101" spans="1:19" ht="408" customHeight="1">
      <c r="A101" s="188">
        <v>48</v>
      </c>
      <c r="B101" s="192"/>
      <c r="C101" s="192"/>
      <c r="D101" s="100" t="s">
        <v>183</v>
      </c>
      <c r="E101" s="122" t="s">
        <v>78</v>
      </c>
      <c r="F101" s="100" t="s">
        <v>309</v>
      </c>
      <c r="G101" s="100" t="s">
        <v>303</v>
      </c>
      <c r="H101" s="122" t="s">
        <v>461</v>
      </c>
      <c r="I101" s="100" t="s">
        <v>136</v>
      </c>
      <c r="J101" s="103" t="s">
        <v>224</v>
      </c>
      <c r="K101" s="118">
        <f>1/46</f>
        <v>0.021739130434782608</v>
      </c>
      <c r="L101" s="100" t="s">
        <v>205</v>
      </c>
      <c r="M101" s="122" t="s">
        <v>78</v>
      </c>
      <c r="N101" s="113" t="s">
        <v>59</v>
      </c>
      <c r="O101" s="113" t="s">
        <v>192</v>
      </c>
      <c r="P101" s="113"/>
      <c r="Q101" s="113"/>
      <c r="R101" s="141" t="s">
        <v>330</v>
      </c>
      <c r="S101" s="133"/>
    </row>
    <row r="102" spans="1:19" ht="408" customHeight="1">
      <c r="A102" s="190"/>
      <c r="B102" s="192"/>
      <c r="C102" s="27"/>
      <c r="D102" s="101"/>
      <c r="E102" s="99"/>
      <c r="F102" s="101"/>
      <c r="G102" s="101"/>
      <c r="H102" s="99"/>
      <c r="I102" s="101"/>
      <c r="J102" s="104"/>
      <c r="K102" s="119"/>
      <c r="L102" s="101"/>
      <c r="M102" s="99"/>
      <c r="N102" s="108"/>
      <c r="O102" s="108"/>
      <c r="P102" s="108"/>
      <c r="Q102" s="108"/>
      <c r="R102" s="142" t="s">
        <v>331</v>
      </c>
      <c r="S102" s="143"/>
    </row>
    <row r="103" spans="1:19" ht="408" customHeight="1">
      <c r="A103" s="189"/>
      <c r="B103" s="193"/>
      <c r="C103" s="27"/>
      <c r="D103" s="102"/>
      <c r="E103" s="114"/>
      <c r="F103" s="102"/>
      <c r="G103" s="102"/>
      <c r="H103" s="114"/>
      <c r="I103" s="102"/>
      <c r="J103" s="105"/>
      <c r="K103" s="120"/>
      <c r="L103" s="102"/>
      <c r="M103" s="114"/>
      <c r="N103" s="109"/>
      <c r="O103" s="109"/>
      <c r="P103" s="109"/>
      <c r="Q103" s="109"/>
      <c r="R103" s="134"/>
      <c r="S103" s="135"/>
    </row>
    <row r="104" spans="1:19" ht="408.75" customHeight="1">
      <c r="A104" s="188">
        <v>49</v>
      </c>
      <c r="B104" s="187" t="s">
        <v>261</v>
      </c>
      <c r="C104" s="187" t="s">
        <v>117</v>
      </c>
      <c r="D104" s="110" t="s">
        <v>44</v>
      </c>
      <c r="E104" s="122" t="s">
        <v>361</v>
      </c>
      <c r="F104" s="222" t="s">
        <v>309</v>
      </c>
      <c r="G104" s="110" t="s">
        <v>462</v>
      </c>
      <c r="H104" s="110" t="s">
        <v>287</v>
      </c>
      <c r="I104" s="122" t="s">
        <v>136</v>
      </c>
      <c r="J104" s="168" t="s">
        <v>121</v>
      </c>
      <c r="K104" s="118">
        <f>124/126</f>
        <v>0.9841269841269841</v>
      </c>
      <c r="L104" s="110" t="s">
        <v>314</v>
      </c>
      <c r="M104" s="122" t="s">
        <v>361</v>
      </c>
      <c r="N104" s="113" t="s">
        <v>59</v>
      </c>
      <c r="O104" s="113" t="s">
        <v>192</v>
      </c>
      <c r="P104" s="113"/>
      <c r="Q104" s="113"/>
      <c r="R104" s="144" t="s">
        <v>332</v>
      </c>
      <c r="S104" s="145"/>
    </row>
    <row r="105" spans="1:19" ht="408.75" customHeight="1">
      <c r="A105" s="190"/>
      <c r="B105" s="187"/>
      <c r="C105" s="187"/>
      <c r="D105" s="111"/>
      <c r="E105" s="99"/>
      <c r="F105" s="223"/>
      <c r="G105" s="111"/>
      <c r="H105" s="111"/>
      <c r="I105" s="99"/>
      <c r="J105" s="271"/>
      <c r="K105" s="119"/>
      <c r="L105" s="111"/>
      <c r="M105" s="99"/>
      <c r="N105" s="108"/>
      <c r="O105" s="108"/>
      <c r="P105" s="108"/>
      <c r="Q105" s="108"/>
      <c r="R105" s="144" t="s">
        <v>333</v>
      </c>
      <c r="S105" s="145"/>
    </row>
    <row r="106" spans="1:19" ht="408.75" customHeight="1">
      <c r="A106" s="190"/>
      <c r="B106" s="187"/>
      <c r="C106" s="187"/>
      <c r="D106" s="111"/>
      <c r="E106" s="99"/>
      <c r="F106" s="223"/>
      <c r="G106" s="111"/>
      <c r="H106" s="111"/>
      <c r="I106" s="99"/>
      <c r="J106" s="169"/>
      <c r="K106" s="120"/>
      <c r="L106" s="112"/>
      <c r="M106" s="99"/>
      <c r="N106" s="109"/>
      <c r="O106" s="109"/>
      <c r="P106" s="109"/>
      <c r="Q106" s="109"/>
      <c r="R106" s="144" t="s">
        <v>334</v>
      </c>
      <c r="S106" s="145"/>
    </row>
    <row r="107" spans="1:19" ht="408.75" customHeight="1">
      <c r="A107" s="189"/>
      <c r="B107" s="187"/>
      <c r="C107" s="187"/>
      <c r="D107" s="198"/>
      <c r="E107" s="114"/>
      <c r="F107" s="224"/>
      <c r="G107" s="198"/>
      <c r="H107" s="198"/>
      <c r="I107" s="114"/>
      <c r="J107" s="92" t="s">
        <v>463</v>
      </c>
      <c r="K107" s="30">
        <f>6/52</f>
        <v>0.11538461538461539</v>
      </c>
      <c r="L107" s="33" t="s">
        <v>315</v>
      </c>
      <c r="M107" s="114"/>
      <c r="N107" s="59" t="s">
        <v>59</v>
      </c>
      <c r="O107" s="25" t="s">
        <v>192</v>
      </c>
      <c r="P107" s="25"/>
      <c r="Q107" s="25"/>
      <c r="R107" s="117" t="s">
        <v>373</v>
      </c>
      <c r="S107" s="149"/>
    </row>
    <row r="108" spans="1:19" ht="357" customHeight="1">
      <c r="A108" s="188">
        <v>50</v>
      </c>
      <c r="B108" s="187" t="s">
        <v>261</v>
      </c>
      <c r="C108" s="187" t="s">
        <v>0</v>
      </c>
      <c r="D108" s="197" t="s">
        <v>262</v>
      </c>
      <c r="E108" s="122" t="s">
        <v>361</v>
      </c>
      <c r="F108" s="264"/>
      <c r="G108" s="110" t="s">
        <v>464</v>
      </c>
      <c r="H108" s="110" t="s">
        <v>1</v>
      </c>
      <c r="I108" s="110" t="s">
        <v>295</v>
      </c>
      <c r="J108" s="92" t="s">
        <v>296</v>
      </c>
      <c r="K108" s="30">
        <v>0.4</v>
      </c>
      <c r="L108" s="33"/>
      <c r="M108" s="122" t="s">
        <v>361</v>
      </c>
      <c r="N108" s="59" t="s">
        <v>59</v>
      </c>
      <c r="O108" s="25"/>
      <c r="P108" s="25"/>
      <c r="Q108" s="25" t="s">
        <v>192</v>
      </c>
      <c r="R108" s="148" t="s">
        <v>374</v>
      </c>
      <c r="S108" s="149"/>
    </row>
    <row r="109" spans="1:19" ht="228.75" customHeight="1">
      <c r="A109" s="189"/>
      <c r="B109" s="187"/>
      <c r="C109" s="187"/>
      <c r="D109" s="198"/>
      <c r="E109" s="114"/>
      <c r="F109" s="266"/>
      <c r="G109" s="112"/>
      <c r="H109" s="112"/>
      <c r="I109" s="112"/>
      <c r="J109" s="92" t="s">
        <v>297</v>
      </c>
      <c r="K109" s="30">
        <v>0.4</v>
      </c>
      <c r="L109" s="33"/>
      <c r="M109" s="114"/>
      <c r="N109" s="59" t="s">
        <v>59</v>
      </c>
      <c r="O109" s="25"/>
      <c r="P109" s="25"/>
      <c r="Q109" s="25" t="s">
        <v>192</v>
      </c>
      <c r="R109" s="148"/>
      <c r="S109" s="149"/>
    </row>
    <row r="110" spans="1:19" ht="409.5" customHeight="1">
      <c r="A110" s="17">
        <v>51</v>
      </c>
      <c r="B110" s="191" t="s">
        <v>261</v>
      </c>
      <c r="C110" s="194" t="s">
        <v>118</v>
      </c>
      <c r="D110" s="18" t="s">
        <v>465</v>
      </c>
      <c r="E110" s="19" t="s">
        <v>361</v>
      </c>
      <c r="F110" s="98" t="s">
        <v>309</v>
      </c>
      <c r="G110" s="26" t="s">
        <v>466</v>
      </c>
      <c r="H110" s="110" t="s">
        <v>299</v>
      </c>
      <c r="I110" s="19" t="s">
        <v>136</v>
      </c>
      <c r="J110" s="92" t="s">
        <v>298</v>
      </c>
      <c r="K110" s="57">
        <v>0</v>
      </c>
      <c r="L110" s="33" t="s">
        <v>46</v>
      </c>
      <c r="M110" s="19" t="s">
        <v>361</v>
      </c>
      <c r="N110" s="59" t="s">
        <v>59</v>
      </c>
      <c r="O110" s="25" t="s">
        <v>192</v>
      </c>
      <c r="P110" s="25"/>
      <c r="Q110" s="25"/>
      <c r="R110" s="148" t="s">
        <v>368</v>
      </c>
      <c r="S110" s="149"/>
    </row>
    <row r="111" spans="1:19" ht="409.5" customHeight="1">
      <c r="A111" s="17">
        <v>52</v>
      </c>
      <c r="B111" s="192"/>
      <c r="C111" s="195"/>
      <c r="D111" s="18" t="s">
        <v>467</v>
      </c>
      <c r="E111" s="19" t="s">
        <v>78</v>
      </c>
      <c r="F111" s="98" t="s">
        <v>309</v>
      </c>
      <c r="G111" s="71" t="s">
        <v>468</v>
      </c>
      <c r="H111" s="112" t="s">
        <v>326</v>
      </c>
      <c r="I111" s="19" t="s">
        <v>136</v>
      </c>
      <c r="J111" s="92" t="s">
        <v>327</v>
      </c>
      <c r="K111" s="57"/>
      <c r="L111" s="33" t="s">
        <v>86</v>
      </c>
      <c r="M111" s="19" t="s">
        <v>78</v>
      </c>
      <c r="N111" s="59" t="s">
        <v>59</v>
      </c>
      <c r="O111" s="25"/>
      <c r="P111" s="25"/>
      <c r="Q111" s="25" t="s">
        <v>192</v>
      </c>
      <c r="R111" s="148" t="s">
        <v>369</v>
      </c>
      <c r="S111" s="149"/>
    </row>
    <row r="112" spans="1:19" ht="372" customHeight="1">
      <c r="A112" s="188">
        <v>53</v>
      </c>
      <c r="B112" s="192"/>
      <c r="C112" s="195"/>
      <c r="D112" s="110" t="s">
        <v>96</v>
      </c>
      <c r="E112" s="122" t="s">
        <v>78</v>
      </c>
      <c r="F112" s="199" t="s">
        <v>309</v>
      </c>
      <c r="G112" s="110" t="s">
        <v>469</v>
      </c>
      <c r="H112" s="110" t="s">
        <v>470</v>
      </c>
      <c r="I112" s="122" t="s">
        <v>136</v>
      </c>
      <c r="J112" s="168" t="s">
        <v>353</v>
      </c>
      <c r="K112" s="294">
        <f>(12/1912)</f>
        <v>0.006276150627615063</v>
      </c>
      <c r="L112" s="158" t="s">
        <v>471</v>
      </c>
      <c r="M112" s="122" t="s">
        <v>78</v>
      </c>
      <c r="N112" s="113" t="s">
        <v>59</v>
      </c>
      <c r="O112" s="113"/>
      <c r="P112" s="113" t="s">
        <v>192</v>
      </c>
      <c r="Q112" s="113"/>
      <c r="R112" s="152" t="s">
        <v>337</v>
      </c>
      <c r="S112" s="153"/>
    </row>
    <row r="113" spans="1:19" ht="409.5" customHeight="1">
      <c r="A113" s="189"/>
      <c r="B113" s="192"/>
      <c r="C113" s="195"/>
      <c r="D113" s="159"/>
      <c r="E113" s="114"/>
      <c r="F113" s="201"/>
      <c r="G113" s="159" t="s">
        <v>300</v>
      </c>
      <c r="H113" s="159" t="s">
        <v>2</v>
      </c>
      <c r="I113" s="114" t="s">
        <v>136</v>
      </c>
      <c r="J113" s="293"/>
      <c r="K113" s="295"/>
      <c r="L113" s="159"/>
      <c r="M113" s="114"/>
      <c r="N113" s="109"/>
      <c r="O113" s="109"/>
      <c r="P113" s="109" t="s">
        <v>192</v>
      </c>
      <c r="Q113" s="109"/>
      <c r="R113" s="154"/>
      <c r="S113" s="155"/>
    </row>
    <row r="114" spans="1:19" ht="288.75" customHeight="1">
      <c r="A114" s="188">
        <v>54</v>
      </c>
      <c r="B114" s="192"/>
      <c r="C114" s="195"/>
      <c r="D114" s="110" t="s">
        <v>472</v>
      </c>
      <c r="E114" s="122" t="s">
        <v>361</v>
      </c>
      <c r="F114" s="264" t="s">
        <v>312</v>
      </c>
      <c r="G114" s="26" t="s">
        <v>473</v>
      </c>
      <c r="H114" s="110" t="s">
        <v>474</v>
      </c>
      <c r="I114" s="19" t="s">
        <v>182</v>
      </c>
      <c r="J114" s="92" t="s">
        <v>475</v>
      </c>
      <c r="K114" s="57"/>
      <c r="L114" s="33"/>
      <c r="M114" s="122" t="s">
        <v>361</v>
      </c>
      <c r="N114" s="59" t="s">
        <v>59</v>
      </c>
      <c r="O114" s="25"/>
      <c r="P114" s="25"/>
      <c r="Q114" s="25" t="s">
        <v>192</v>
      </c>
      <c r="R114" s="148"/>
      <c r="S114" s="149"/>
    </row>
    <row r="115" spans="1:19" ht="408.75" customHeight="1">
      <c r="A115" s="190"/>
      <c r="B115" s="192"/>
      <c r="C115" s="195"/>
      <c r="D115" s="111"/>
      <c r="E115" s="99"/>
      <c r="F115" s="246"/>
      <c r="G115" s="219" t="s">
        <v>301</v>
      </c>
      <c r="H115" s="111"/>
      <c r="I115" s="122" t="s">
        <v>182</v>
      </c>
      <c r="J115" s="311" t="s">
        <v>370</v>
      </c>
      <c r="K115" s="294"/>
      <c r="L115" s="158" t="s">
        <v>86</v>
      </c>
      <c r="M115" s="99"/>
      <c r="N115" s="124" t="s">
        <v>59</v>
      </c>
      <c r="O115" s="124"/>
      <c r="P115" s="124"/>
      <c r="Q115" s="124" t="s">
        <v>192</v>
      </c>
      <c r="R115" s="152" t="s">
        <v>371</v>
      </c>
      <c r="S115" s="153"/>
    </row>
    <row r="116" spans="1:19" ht="408.75" customHeight="1">
      <c r="A116" s="190"/>
      <c r="B116" s="192"/>
      <c r="C116" s="195"/>
      <c r="D116" s="111"/>
      <c r="E116" s="99"/>
      <c r="F116" s="246"/>
      <c r="G116" s="220"/>
      <c r="H116" s="111"/>
      <c r="I116" s="114"/>
      <c r="J116" s="312"/>
      <c r="K116" s="295"/>
      <c r="L116" s="263"/>
      <c r="M116" s="99"/>
      <c r="N116" s="121"/>
      <c r="O116" s="121"/>
      <c r="P116" s="121"/>
      <c r="Q116" s="121"/>
      <c r="R116" s="256"/>
      <c r="S116" s="257"/>
    </row>
    <row r="117" spans="1:19" ht="408" customHeight="1">
      <c r="A117" s="189"/>
      <c r="B117" s="193"/>
      <c r="C117" s="196"/>
      <c r="D117" s="112"/>
      <c r="E117" s="114"/>
      <c r="F117" s="265"/>
      <c r="G117" s="18" t="s">
        <v>302</v>
      </c>
      <c r="H117" s="112"/>
      <c r="I117" s="19" t="s">
        <v>33</v>
      </c>
      <c r="J117" s="92" t="s">
        <v>476</v>
      </c>
      <c r="K117" s="88"/>
      <c r="L117" s="33" t="s">
        <v>86</v>
      </c>
      <c r="M117" s="114"/>
      <c r="N117" s="59" t="s">
        <v>59</v>
      </c>
      <c r="O117" s="65"/>
      <c r="P117" s="65"/>
      <c r="Q117" s="65" t="s">
        <v>192</v>
      </c>
      <c r="R117" s="148"/>
      <c r="S117" s="149"/>
    </row>
    <row r="118" spans="1:19" ht="147" customHeight="1">
      <c r="A118" s="238">
        <v>55</v>
      </c>
      <c r="B118" s="191" t="s">
        <v>3</v>
      </c>
      <c r="C118" s="187" t="s">
        <v>4</v>
      </c>
      <c r="D118" s="202" t="s">
        <v>273</v>
      </c>
      <c r="E118" s="167" t="s">
        <v>361</v>
      </c>
      <c r="F118" s="167"/>
      <c r="G118" s="202" t="s">
        <v>122</v>
      </c>
      <c r="H118" s="167" t="s">
        <v>307</v>
      </c>
      <c r="I118" s="122" t="s">
        <v>17</v>
      </c>
      <c r="J118" s="168" t="s">
        <v>8</v>
      </c>
      <c r="K118" s="118">
        <v>1</v>
      </c>
      <c r="L118" s="205" t="s">
        <v>21</v>
      </c>
      <c r="M118" s="167" t="s">
        <v>361</v>
      </c>
      <c r="N118" s="59" t="s">
        <v>59</v>
      </c>
      <c r="O118" s="173" t="s">
        <v>192</v>
      </c>
      <c r="P118" s="172"/>
      <c r="Q118" s="172"/>
      <c r="R118" s="148"/>
      <c r="S118" s="149"/>
    </row>
    <row r="119" spans="1:19" ht="326.25" customHeight="1">
      <c r="A119" s="238"/>
      <c r="B119" s="192"/>
      <c r="C119" s="187"/>
      <c r="D119" s="202"/>
      <c r="E119" s="167"/>
      <c r="F119" s="167"/>
      <c r="G119" s="202"/>
      <c r="H119" s="167"/>
      <c r="I119" s="114"/>
      <c r="J119" s="169"/>
      <c r="K119" s="120"/>
      <c r="L119" s="205"/>
      <c r="M119" s="167"/>
      <c r="N119" s="59" t="s">
        <v>59</v>
      </c>
      <c r="O119" s="175"/>
      <c r="P119" s="172"/>
      <c r="Q119" s="172"/>
      <c r="R119" s="148"/>
      <c r="S119" s="149"/>
    </row>
    <row r="120" spans="1:19" ht="265.5" customHeight="1">
      <c r="A120" s="238">
        <v>56</v>
      </c>
      <c r="B120" s="192"/>
      <c r="C120" s="187"/>
      <c r="D120" s="202" t="s">
        <v>184</v>
      </c>
      <c r="E120" s="167" t="s">
        <v>361</v>
      </c>
      <c r="F120" s="167"/>
      <c r="G120" s="202" t="s">
        <v>477</v>
      </c>
      <c r="H120" s="202" t="s">
        <v>123</v>
      </c>
      <c r="I120" s="122" t="s">
        <v>180</v>
      </c>
      <c r="J120" s="168" t="s">
        <v>9</v>
      </c>
      <c r="K120" s="261">
        <v>1</v>
      </c>
      <c r="L120" s="158" t="s">
        <v>77</v>
      </c>
      <c r="M120" s="167" t="s">
        <v>361</v>
      </c>
      <c r="N120" s="59" t="s">
        <v>59</v>
      </c>
      <c r="O120" s="238" t="s">
        <v>192</v>
      </c>
      <c r="P120" s="238"/>
      <c r="Q120" s="238"/>
      <c r="R120" s="152" t="s">
        <v>199</v>
      </c>
      <c r="S120" s="153"/>
    </row>
    <row r="121" spans="1:19" ht="315.75" customHeight="1">
      <c r="A121" s="238"/>
      <c r="B121" s="192"/>
      <c r="C121" s="191"/>
      <c r="D121" s="202"/>
      <c r="E121" s="167"/>
      <c r="F121" s="167"/>
      <c r="G121" s="202"/>
      <c r="H121" s="202"/>
      <c r="I121" s="114"/>
      <c r="J121" s="169"/>
      <c r="K121" s="262"/>
      <c r="L121" s="263"/>
      <c r="M121" s="167"/>
      <c r="N121" s="59" t="s">
        <v>59</v>
      </c>
      <c r="O121" s="238"/>
      <c r="P121" s="238"/>
      <c r="Q121" s="238"/>
      <c r="R121" s="256"/>
      <c r="S121" s="257"/>
    </row>
    <row r="122" spans="1:19" ht="409.5" customHeight="1">
      <c r="A122" s="238">
        <v>57</v>
      </c>
      <c r="B122" s="187" t="s">
        <v>5</v>
      </c>
      <c r="C122" s="187" t="s">
        <v>6</v>
      </c>
      <c r="D122" s="110" t="s">
        <v>228</v>
      </c>
      <c r="E122" s="290" t="s">
        <v>361</v>
      </c>
      <c r="F122" s="110" t="s">
        <v>311</v>
      </c>
      <c r="G122" s="110" t="s">
        <v>269</v>
      </c>
      <c r="H122" s="110" t="s">
        <v>305</v>
      </c>
      <c r="I122" s="110" t="s">
        <v>124</v>
      </c>
      <c r="J122" s="168" t="s">
        <v>270</v>
      </c>
      <c r="K122" s="118">
        <v>1</v>
      </c>
      <c r="L122" s="158" t="s">
        <v>91</v>
      </c>
      <c r="M122" s="290" t="s">
        <v>361</v>
      </c>
      <c r="N122" s="124" t="s">
        <v>59</v>
      </c>
      <c r="O122" s="124" t="s">
        <v>192</v>
      </c>
      <c r="P122" s="124"/>
      <c r="Q122" s="124"/>
      <c r="R122" s="132" t="s">
        <v>335</v>
      </c>
      <c r="S122" s="309"/>
    </row>
    <row r="123" spans="1:19" ht="409.5" customHeight="1">
      <c r="A123" s="238"/>
      <c r="B123" s="187"/>
      <c r="C123" s="187"/>
      <c r="D123" s="111"/>
      <c r="E123" s="291"/>
      <c r="F123" s="111"/>
      <c r="G123" s="111"/>
      <c r="H123" s="111"/>
      <c r="I123" s="111"/>
      <c r="J123" s="271"/>
      <c r="K123" s="119"/>
      <c r="L123" s="206"/>
      <c r="M123" s="291"/>
      <c r="N123" s="180"/>
      <c r="O123" s="180"/>
      <c r="P123" s="180"/>
      <c r="Q123" s="180"/>
      <c r="R123" s="132" t="s">
        <v>336</v>
      </c>
      <c r="S123" s="133"/>
    </row>
    <row r="124" spans="1:19" ht="408.75" customHeight="1">
      <c r="A124" s="238"/>
      <c r="B124" s="187"/>
      <c r="C124" s="187"/>
      <c r="D124" s="159"/>
      <c r="E124" s="292"/>
      <c r="F124" s="159"/>
      <c r="G124" s="159"/>
      <c r="H124" s="159"/>
      <c r="I124" s="159"/>
      <c r="J124" s="293"/>
      <c r="K124" s="120"/>
      <c r="L124" s="106"/>
      <c r="M124" s="292"/>
      <c r="N124" s="121"/>
      <c r="O124" s="121"/>
      <c r="P124" s="121"/>
      <c r="Q124" s="121"/>
      <c r="R124" s="134"/>
      <c r="S124" s="135"/>
    </row>
    <row r="125" spans="1:19" ht="44.25">
      <c r="A125" s="3"/>
      <c r="B125" s="4"/>
      <c r="C125" s="4"/>
      <c r="D125" s="8"/>
      <c r="F125" s="8"/>
      <c r="G125" s="8"/>
      <c r="H125" s="8"/>
      <c r="I125" s="8"/>
      <c r="J125" s="96"/>
      <c r="K125" s="8"/>
      <c r="L125" s="9"/>
      <c r="M125" s="5"/>
      <c r="N125" s="7"/>
      <c r="O125" s="6"/>
      <c r="P125" s="6"/>
      <c r="Q125" s="7"/>
      <c r="R125" s="146"/>
      <c r="S125" s="147"/>
    </row>
    <row r="126" spans="1:19" ht="44.25">
      <c r="A126" s="3"/>
      <c r="B126" s="4"/>
      <c r="C126" s="4"/>
      <c r="D126" s="8"/>
      <c r="F126" s="8"/>
      <c r="G126" s="8"/>
      <c r="H126" s="8"/>
      <c r="I126" s="8"/>
      <c r="J126" s="96"/>
      <c r="K126" s="8"/>
      <c r="L126" s="9"/>
      <c r="M126" s="5"/>
      <c r="N126" s="7"/>
      <c r="O126" s="6"/>
      <c r="P126" s="6"/>
      <c r="Q126" s="7"/>
      <c r="R126" s="146"/>
      <c r="S126" s="147"/>
    </row>
    <row r="127" spans="1:19" ht="44.25">
      <c r="A127" s="3" t="s">
        <v>350</v>
      </c>
      <c r="B127" s="4"/>
      <c r="C127" s="4"/>
      <c r="D127" s="8"/>
      <c r="F127" s="8"/>
      <c r="G127" s="8"/>
      <c r="H127" s="8"/>
      <c r="I127" s="8"/>
      <c r="J127" s="97"/>
      <c r="K127" s="8"/>
      <c r="L127" s="9"/>
      <c r="M127" s="5"/>
      <c r="N127" s="7"/>
      <c r="O127" s="7"/>
      <c r="P127" s="7"/>
      <c r="Q127" s="7"/>
      <c r="R127" s="146"/>
      <c r="S127" s="147"/>
    </row>
    <row r="128" spans="1:19" ht="44.25">
      <c r="A128" s="3" t="s">
        <v>351</v>
      </c>
      <c r="B128" s="4"/>
      <c r="C128" s="4"/>
      <c r="D128" s="8"/>
      <c r="F128" s="8"/>
      <c r="G128" s="8"/>
      <c r="H128" s="8"/>
      <c r="I128" s="8"/>
      <c r="J128" s="97"/>
      <c r="K128" s="8"/>
      <c r="L128" s="9"/>
      <c r="M128" s="5"/>
      <c r="N128" s="7"/>
      <c r="O128" s="7"/>
      <c r="P128" s="7"/>
      <c r="Q128" s="7"/>
      <c r="R128" s="146"/>
      <c r="S128" s="147"/>
    </row>
    <row r="129" spans="1:19" ht="44.25">
      <c r="A129" s="3"/>
      <c r="B129" s="4"/>
      <c r="C129" s="4"/>
      <c r="D129" s="8"/>
      <c r="F129" s="8"/>
      <c r="G129" s="8"/>
      <c r="H129" s="8"/>
      <c r="I129" s="8"/>
      <c r="J129" s="97"/>
      <c r="K129" s="8"/>
      <c r="L129" s="9"/>
      <c r="M129" s="5"/>
      <c r="N129" s="7"/>
      <c r="O129" s="7"/>
      <c r="P129" s="7"/>
      <c r="Q129" s="7"/>
      <c r="R129" s="146"/>
      <c r="S129" s="147"/>
    </row>
    <row r="130" spans="1:18" ht="44.25">
      <c r="A130" s="3"/>
      <c r="B130" s="4"/>
      <c r="C130" s="4"/>
      <c r="D130" s="8"/>
      <c r="F130" s="8"/>
      <c r="G130" s="8"/>
      <c r="H130" s="8"/>
      <c r="I130" s="8"/>
      <c r="J130" s="97"/>
      <c r="K130" s="8"/>
      <c r="L130" s="9"/>
      <c r="M130" s="5"/>
      <c r="N130" s="7"/>
      <c r="O130" s="7"/>
      <c r="P130" s="7"/>
      <c r="Q130" s="7"/>
      <c r="R130" s="8"/>
    </row>
    <row r="131" spans="1:18" ht="44.25">
      <c r="A131" s="3"/>
      <c r="B131" s="4"/>
      <c r="C131" s="4"/>
      <c r="D131" s="8"/>
      <c r="F131" s="8"/>
      <c r="G131" s="8"/>
      <c r="H131" s="8"/>
      <c r="I131" s="8"/>
      <c r="J131" s="97"/>
      <c r="K131" s="8"/>
      <c r="L131" s="9"/>
      <c r="M131" s="5"/>
      <c r="N131" s="7"/>
      <c r="O131" s="7"/>
      <c r="P131" s="7"/>
      <c r="Q131" s="7"/>
      <c r="R131" s="8"/>
    </row>
    <row r="132" spans="1:18" ht="44.25">
      <c r="A132" s="3"/>
      <c r="B132" s="4"/>
      <c r="C132" s="4"/>
      <c r="D132" s="8"/>
      <c r="F132" s="8"/>
      <c r="G132" s="8"/>
      <c r="H132" s="8"/>
      <c r="I132" s="8"/>
      <c r="J132" s="97"/>
      <c r="K132" s="8"/>
      <c r="L132" s="9"/>
      <c r="M132" s="5"/>
      <c r="N132" s="7"/>
      <c r="O132" s="7"/>
      <c r="P132" s="7"/>
      <c r="Q132" s="7"/>
      <c r="R132" s="8"/>
    </row>
    <row r="133" spans="1:18" ht="44.25">
      <c r="A133" s="3"/>
      <c r="B133" s="4"/>
      <c r="C133" s="4"/>
      <c r="D133" s="8"/>
      <c r="F133" s="8"/>
      <c r="G133" s="8"/>
      <c r="H133" s="8"/>
      <c r="I133" s="8"/>
      <c r="J133" s="97"/>
      <c r="K133" s="8"/>
      <c r="L133" s="9"/>
      <c r="M133" s="5"/>
      <c r="N133" s="7"/>
      <c r="O133" s="7"/>
      <c r="P133" s="7"/>
      <c r="Q133" s="7"/>
      <c r="R133" s="8"/>
    </row>
    <row r="134" spans="1:18" ht="44.25">
      <c r="A134" s="3"/>
      <c r="B134" s="4"/>
      <c r="C134" s="4"/>
      <c r="D134" s="8"/>
      <c r="F134" s="8"/>
      <c r="G134" s="8"/>
      <c r="H134" s="8"/>
      <c r="I134" s="8"/>
      <c r="J134" s="97"/>
      <c r="K134" s="8"/>
      <c r="L134" s="9"/>
      <c r="M134" s="5"/>
      <c r="N134" s="7"/>
      <c r="O134" s="7"/>
      <c r="P134" s="7"/>
      <c r="Q134" s="7"/>
      <c r="R134" s="8"/>
    </row>
    <row r="135" spans="1:18" ht="37.5">
      <c r="A135" s="3"/>
      <c r="B135" s="4"/>
      <c r="C135" s="4"/>
      <c r="D135" s="8"/>
      <c r="F135" s="8"/>
      <c r="G135" s="8"/>
      <c r="H135" s="8"/>
      <c r="I135" s="8"/>
      <c r="J135" s="8"/>
      <c r="K135" s="8"/>
      <c r="L135" s="9"/>
      <c r="M135" s="8"/>
      <c r="N135" s="7"/>
      <c r="O135" s="7"/>
      <c r="P135" s="7"/>
      <c r="Q135" s="7"/>
      <c r="R135" s="8"/>
    </row>
    <row r="136" spans="1:18" ht="37.5">
      <c r="A136" s="3"/>
      <c r="B136" s="4"/>
      <c r="C136" s="4"/>
      <c r="D136" s="8"/>
      <c r="F136" s="8"/>
      <c r="G136" s="8"/>
      <c r="H136" s="8"/>
      <c r="I136" s="8"/>
      <c r="J136" s="8"/>
      <c r="K136" s="8"/>
      <c r="L136" s="9"/>
      <c r="M136" s="8"/>
      <c r="N136" s="7"/>
      <c r="O136" s="7"/>
      <c r="P136" s="7"/>
      <c r="Q136" s="7"/>
      <c r="R136" s="8"/>
    </row>
    <row r="137" spans="1:18" ht="37.5">
      <c r="A137" s="3"/>
      <c r="B137" s="4"/>
      <c r="C137" s="4"/>
      <c r="D137" s="8"/>
      <c r="F137" s="8"/>
      <c r="G137" s="8"/>
      <c r="H137" s="8"/>
      <c r="I137" s="8"/>
      <c r="J137" s="8"/>
      <c r="K137" s="8"/>
      <c r="L137" s="9"/>
      <c r="M137" s="8"/>
      <c r="N137" s="7"/>
      <c r="O137" s="7"/>
      <c r="P137" s="7"/>
      <c r="Q137" s="7"/>
      <c r="R137" s="8"/>
    </row>
    <row r="138" spans="1:18" ht="37.5">
      <c r="A138" s="3"/>
      <c r="B138" s="4"/>
      <c r="C138" s="4"/>
      <c r="D138" s="8"/>
      <c r="F138" s="8"/>
      <c r="G138" s="8"/>
      <c r="H138" s="8"/>
      <c r="I138" s="8"/>
      <c r="J138" s="8"/>
      <c r="K138" s="8"/>
      <c r="L138" s="9"/>
      <c r="M138" s="8"/>
      <c r="N138" s="7"/>
      <c r="O138" s="7"/>
      <c r="P138" s="7"/>
      <c r="Q138" s="7"/>
      <c r="R138" s="8"/>
    </row>
    <row r="139" spans="1:18" ht="37.5">
      <c r="A139" s="3"/>
      <c r="B139" s="4"/>
      <c r="C139" s="4"/>
      <c r="D139" s="8"/>
      <c r="F139" s="8"/>
      <c r="G139" s="8"/>
      <c r="H139" s="8"/>
      <c r="I139" s="8"/>
      <c r="J139" s="8"/>
      <c r="K139" s="8"/>
      <c r="L139" s="9"/>
      <c r="M139" s="8"/>
      <c r="N139" s="7"/>
      <c r="O139" s="7"/>
      <c r="P139" s="7"/>
      <c r="Q139" s="7"/>
      <c r="R139" s="8"/>
    </row>
    <row r="140" spans="1:18" ht="37.5">
      <c r="A140" s="3"/>
      <c r="B140" s="4"/>
      <c r="C140" s="4"/>
      <c r="D140" s="8"/>
      <c r="F140" s="8"/>
      <c r="G140" s="8"/>
      <c r="H140" s="8"/>
      <c r="I140" s="8"/>
      <c r="J140" s="8"/>
      <c r="K140" s="8"/>
      <c r="L140" s="9"/>
      <c r="M140" s="8"/>
      <c r="N140" s="7"/>
      <c r="O140" s="7"/>
      <c r="P140" s="7"/>
      <c r="Q140" s="7"/>
      <c r="R140" s="8"/>
    </row>
    <row r="141" spans="1:17" ht="37.5">
      <c r="A141" s="3"/>
      <c r="B141" s="4"/>
      <c r="C141" s="4"/>
      <c r="D141" s="8"/>
      <c r="L141" s="89"/>
      <c r="N141" s="7"/>
      <c r="O141" s="7"/>
      <c r="P141" s="7"/>
      <c r="Q141" s="7"/>
    </row>
    <row r="142" spans="1:17" ht="37.5">
      <c r="A142" s="3"/>
      <c r="B142" s="4"/>
      <c r="C142" s="4"/>
      <c r="D142" s="8"/>
      <c r="L142" s="89"/>
      <c r="N142" s="7"/>
      <c r="O142" s="7"/>
      <c r="P142" s="7"/>
      <c r="Q142" s="7"/>
    </row>
    <row r="143" spans="1:17" ht="37.5">
      <c r="A143" s="3"/>
      <c r="B143" s="4"/>
      <c r="C143" s="4"/>
      <c r="D143" s="8"/>
      <c r="L143" s="89"/>
      <c r="N143" s="7"/>
      <c r="O143" s="7"/>
      <c r="P143" s="7"/>
      <c r="Q143" s="7"/>
    </row>
    <row r="144" spans="1:17" ht="37.5">
      <c r="A144" s="3"/>
      <c r="B144" s="4"/>
      <c r="C144" s="4"/>
      <c r="D144" s="8"/>
      <c r="L144" s="89"/>
      <c r="N144" s="7"/>
      <c r="O144" s="7"/>
      <c r="P144" s="7"/>
      <c r="Q144" s="7"/>
    </row>
    <row r="145" spans="1:17" ht="37.5">
      <c r="A145" s="3"/>
      <c r="B145" s="4"/>
      <c r="C145" s="4"/>
      <c r="D145" s="8"/>
      <c r="L145" s="89"/>
      <c r="N145" s="7"/>
      <c r="O145" s="7"/>
      <c r="P145" s="7"/>
      <c r="Q145" s="7"/>
    </row>
    <row r="146" spans="1:17" ht="37.5">
      <c r="A146" s="3"/>
      <c r="B146" s="4"/>
      <c r="C146" s="4"/>
      <c r="D146" s="8"/>
      <c r="L146" s="89"/>
      <c r="N146" s="7"/>
      <c r="O146" s="7"/>
      <c r="P146" s="7"/>
      <c r="Q146" s="7"/>
    </row>
    <row r="147" spans="1:17" ht="37.5">
      <c r="A147" s="3"/>
      <c r="B147" s="4"/>
      <c r="C147" s="4"/>
      <c r="D147" s="8"/>
      <c r="L147" s="89"/>
      <c r="N147" s="7"/>
      <c r="O147" s="7"/>
      <c r="P147" s="7"/>
      <c r="Q147" s="7"/>
    </row>
    <row r="148" spans="1:17" ht="37.5">
      <c r="A148" s="3"/>
      <c r="B148" s="4"/>
      <c r="C148" s="4"/>
      <c r="D148" s="8"/>
      <c r="L148" s="89"/>
      <c r="N148" s="7"/>
      <c r="O148" s="7"/>
      <c r="P148" s="7"/>
      <c r="Q148" s="7"/>
    </row>
    <row r="149" spans="1:17" ht="37.5">
      <c r="A149" s="3"/>
      <c r="B149" s="4"/>
      <c r="C149" s="4"/>
      <c r="D149" s="8"/>
      <c r="L149" s="89"/>
      <c r="N149" s="7"/>
      <c r="O149" s="7"/>
      <c r="P149" s="7"/>
      <c r="Q149" s="7"/>
    </row>
    <row r="150" spans="1:17" ht="37.5">
      <c r="A150" s="3"/>
      <c r="B150" s="4"/>
      <c r="C150" s="4"/>
      <c r="D150" s="8"/>
      <c r="N150" s="7"/>
      <c r="O150" s="7"/>
      <c r="P150" s="7"/>
      <c r="Q150" s="7"/>
    </row>
    <row r="151" spans="1:17" ht="37.5">
      <c r="A151" s="3"/>
      <c r="B151" s="4"/>
      <c r="C151" s="4"/>
      <c r="D151" s="8"/>
      <c r="N151" s="7"/>
      <c r="O151" s="7"/>
      <c r="P151" s="7"/>
      <c r="Q151" s="7"/>
    </row>
    <row r="152" spans="1:17" ht="37.5">
      <c r="A152" s="3"/>
      <c r="B152" s="4"/>
      <c r="C152" s="4"/>
      <c r="D152" s="8"/>
      <c r="N152" s="7"/>
      <c r="O152" s="7"/>
      <c r="P152" s="7"/>
      <c r="Q152" s="7"/>
    </row>
    <row r="153" spans="1:17" ht="37.5">
      <c r="A153" s="3"/>
      <c r="B153" s="4"/>
      <c r="C153" s="4"/>
      <c r="D153" s="8"/>
      <c r="N153" s="7"/>
      <c r="O153" s="7"/>
      <c r="P153" s="7"/>
      <c r="Q153" s="7"/>
    </row>
    <row r="154" spans="1:17" ht="37.5">
      <c r="A154" s="3"/>
      <c r="B154" s="4"/>
      <c r="C154" s="4"/>
      <c r="D154" s="8"/>
      <c r="N154" s="7"/>
      <c r="O154" s="7"/>
      <c r="P154" s="7"/>
      <c r="Q154" s="7"/>
    </row>
    <row r="155" spans="1:17" ht="37.5">
      <c r="A155" s="3"/>
      <c r="B155" s="4"/>
      <c r="C155" s="4"/>
      <c r="D155" s="8"/>
      <c r="N155" s="7"/>
      <c r="O155" s="7"/>
      <c r="P155" s="7"/>
      <c r="Q155" s="7"/>
    </row>
    <row r="156" spans="1:17" ht="37.5">
      <c r="A156" s="3"/>
      <c r="B156" s="4"/>
      <c r="C156" s="4"/>
      <c r="D156" s="8"/>
      <c r="N156" s="7"/>
      <c r="O156" s="7"/>
      <c r="P156" s="7"/>
      <c r="Q156" s="7"/>
    </row>
    <row r="157" spans="1:17" ht="37.5">
      <c r="A157" s="3"/>
      <c r="B157" s="4"/>
      <c r="C157" s="4"/>
      <c r="D157" s="8"/>
      <c r="N157" s="7"/>
      <c r="O157" s="7"/>
      <c r="P157" s="7"/>
      <c r="Q157" s="7"/>
    </row>
    <row r="158" spans="1:17" ht="37.5">
      <c r="A158" s="3"/>
      <c r="B158" s="4"/>
      <c r="C158" s="4"/>
      <c r="D158" s="8"/>
      <c r="N158" s="7"/>
      <c r="O158" s="7"/>
      <c r="P158" s="7"/>
      <c r="Q158" s="7"/>
    </row>
    <row r="159" spans="1:17" ht="37.5">
      <c r="A159" s="3"/>
      <c r="B159" s="4"/>
      <c r="C159" s="4"/>
      <c r="D159" s="8"/>
      <c r="N159" s="7"/>
      <c r="O159" s="7"/>
      <c r="P159" s="7"/>
      <c r="Q159" s="7"/>
    </row>
    <row r="160" spans="1:17" ht="37.5">
      <c r="A160" s="3"/>
      <c r="B160" s="4"/>
      <c r="C160" s="4"/>
      <c r="D160" s="8"/>
      <c r="N160" s="7"/>
      <c r="O160" s="7"/>
      <c r="P160" s="7"/>
      <c r="Q160" s="7"/>
    </row>
    <row r="161" spans="1:17" ht="37.5">
      <c r="A161" s="3"/>
      <c r="B161" s="4"/>
      <c r="C161" s="4"/>
      <c r="D161" s="8"/>
      <c r="N161" s="7"/>
      <c r="O161" s="7"/>
      <c r="P161" s="7"/>
      <c r="Q161" s="7"/>
    </row>
    <row r="162" spans="1:17" ht="37.5">
      <c r="A162" s="3"/>
      <c r="B162" s="4"/>
      <c r="C162" s="4"/>
      <c r="D162" s="8"/>
      <c r="N162" s="7"/>
      <c r="O162" s="7"/>
      <c r="P162" s="7"/>
      <c r="Q162" s="7"/>
    </row>
    <row r="163" spans="1:17" ht="37.5">
      <c r="A163" s="3"/>
      <c r="B163" s="4"/>
      <c r="C163" s="4"/>
      <c r="D163" s="8"/>
      <c r="N163" s="7"/>
      <c r="O163" s="7"/>
      <c r="P163" s="7"/>
      <c r="Q163" s="7"/>
    </row>
    <row r="164" spans="1:17" ht="37.5">
      <c r="A164" s="3"/>
      <c r="B164" s="4"/>
      <c r="C164" s="4"/>
      <c r="D164" s="8"/>
      <c r="N164" s="7"/>
      <c r="O164" s="7"/>
      <c r="P164" s="7"/>
      <c r="Q164" s="7"/>
    </row>
    <row r="165" spans="1:17" ht="37.5">
      <c r="A165" s="3"/>
      <c r="B165" s="4"/>
      <c r="C165" s="4"/>
      <c r="D165" s="8"/>
      <c r="N165" s="7"/>
      <c r="O165" s="7"/>
      <c r="P165" s="7"/>
      <c r="Q165" s="7"/>
    </row>
    <row r="166" spans="1:17" ht="37.5">
      <c r="A166" s="3"/>
      <c r="B166" s="4"/>
      <c r="C166" s="4"/>
      <c r="D166" s="8"/>
      <c r="N166" s="7"/>
      <c r="O166" s="7"/>
      <c r="P166" s="7"/>
      <c r="Q166" s="7"/>
    </row>
    <row r="167" spans="1:17" ht="37.5">
      <c r="A167" s="3"/>
      <c r="B167" s="4"/>
      <c r="C167" s="4"/>
      <c r="D167" s="8"/>
      <c r="N167" s="7"/>
      <c r="O167" s="7"/>
      <c r="P167" s="7"/>
      <c r="Q167" s="7"/>
    </row>
    <row r="168" spans="1:17" ht="37.5">
      <c r="A168" s="3"/>
      <c r="B168" s="4"/>
      <c r="C168" s="4"/>
      <c r="D168" s="8"/>
      <c r="N168" s="7"/>
      <c r="O168" s="7"/>
      <c r="P168" s="7"/>
      <c r="Q168" s="7"/>
    </row>
    <row r="169" spans="1:17" ht="37.5">
      <c r="A169" s="3"/>
      <c r="B169" s="4"/>
      <c r="C169" s="4"/>
      <c r="D169" s="8"/>
      <c r="N169" s="7"/>
      <c r="O169" s="7"/>
      <c r="P169" s="7"/>
      <c r="Q169" s="7"/>
    </row>
    <row r="170" spans="1:17" ht="37.5">
      <c r="A170" s="3"/>
      <c r="B170" s="4"/>
      <c r="C170" s="4"/>
      <c r="D170" s="8"/>
      <c r="N170" s="7"/>
      <c r="O170" s="7"/>
      <c r="P170" s="7"/>
      <c r="Q170" s="7"/>
    </row>
    <row r="171" spans="1:17" ht="37.5">
      <c r="A171" s="3"/>
      <c r="B171" s="4"/>
      <c r="C171" s="4"/>
      <c r="D171" s="8"/>
      <c r="N171" s="7"/>
      <c r="O171" s="7"/>
      <c r="P171" s="7"/>
      <c r="Q171" s="7"/>
    </row>
    <row r="172" spans="1:17" ht="37.5">
      <c r="A172" s="3"/>
      <c r="B172" s="4"/>
      <c r="C172" s="4"/>
      <c r="D172" s="8"/>
      <c r="N172" s="7"/>
      <c r="O172" s="7"/>
      <c r="P172" s="7"/>
      <c r="Q172" s="7"/>
    </row>
    <row r="173" spans="1:17" ht="37.5">
      <c r="A173" s="3"/>
      <c r="B173" s="4"/>
      <c r="C173" s="4"/>
      <c r="D173" s="8"/>
      <c r="N173" s="7"/>
      <c r="O173" s="7"/>
      <c r="P173" s="7"/>
      <c r="Q173" s="7"/>
    </row>
    <row r="174" spans="1:17" ht="37.5">
      <c r="A174" s="3"/>
      <c r="B174" s="4"/>
      <c r="C174" s="4"/>
      <c r="D174" s="8"/>
      <c r="N174" s="7"/>
      <c r="O174" s="7"/>
      <c r="P174" s="7"/>
      <c r="Q174" s="7"/>
    </row>
    <row r="175" spans="1:17" ht="37.5">
      <c r="A175" s="3"/>
      <c r="B175" s="4"/>
      <c r="C175" s="4"/>
      <c r="D175" s="8"/>
      <c r="N175" s="7"/>
      <c r="O175" s="7"/>
      <c r="P175" s="7"/>
      <c r="Q175" s="7"/>
    </row>
    <row r="176" spans="1:17" ht="37.5">
      <c r="A176" s="3"/>
      <c r="B176" s="4"/>
      <c r="C176" s="4"/>
      <c r="D176" s="8"/>
      <c r="N176" s="7"/>
      <c r="O176" s="7"/>
      <c r="P176" s="7"/>
      <c r="Q176" s="7"/>
    </row>
    <row r="177" spans="1:17" ht="37.5">
      <c r="A177" s="3"/>
      <c r="B177" s="4"/>
      <c r="C177" s="4"/>
      <c r="D177" s="8"/>
      <c r="N177" s="7"/>
      <c r="O177" s="7"/>
      <c r="P177" s="7"/>
      <c r="Q177" s="7"/>
    </row>
    <row r="178" spans="1:17" ht="37.5">
      <c r="A178" s="3"/>
      <c r="B178" s="4"/>
      <c r="C178" s="4"/>
      <c r="D178" s="8"/>
      <c r="N178" s="7"/>
      <c r="O178" s="7"/>
      <c r="P178" s="7"/>
      <c r="Q178" s="7"/>
    </row>
    <row r="179" spans="1:17" ht="37.5">
      <c r="A179" s="3"/>
      <c r="B179" s="4"/>
      <c r="C179" s="4"/>
      <c r="D179" s="8"/>
      <c r="N179" s="7"/>
      <c r="O179" s="7"/>
      <c r="P179" s="7"/>
      <c r="Q179" s="7"/>
    </row>
    <row r="180" spans="1:17" ht="37.5">
      <c r="A180" s="3"/>
      <c r="B180" s="4"/>
      <c r="C180" s="4"/>
      <c r="D180" s="8"/>
      <c r="N180" s="7"/>
      <c r="O180" s="7"/>
      <c r="P180" s="7"/>
      <c r="Q180" s="7"/>
    </row>
    <row r="181" spans="1:17" ht="37.5">
      <c r="A181" s="3"/>
      <c r="B181" s="4"/>
      <c r="C181" s="4"/>
      <c r="D181" s="8"/>
      <c r="N181" s="7"/>
      <c r="O181" s="7"/>
      <c r="P181" s="7"/>
      <c r="Q181" s="7"/>
    </row>
    <row r="182" spans="1:17" ht="37.5">
      <c r="A182" s="3"/>
      <c r="B182" s="4"/>
      <c r="C182" s="4"/>
      <c r="D182" s="8"/>
      <c r="N182" s="7"/>
      <c r="O182" s="7"/>
      <c r="P182" s="7"/>
      <c r="Q182" s="7"/>
    </row>
    <row r="183" spans="1:17" ht="37.5">
      <c r="A183" s="3"/>
      <c r="B183" s="4"/>
      <c r="C183" s="4"/>
      <c r="D183" s="8"/>
      <c r="N183" s="7"/>
      <c r="O183" s="7"/>
      <c r="P183" s="7"/>
      <c r="Q183" s="7"/>
    </row>
    <row r="184" spans="1:17" ht="37.5">
      <c r="A184" s="3"/>
      <c r="B184" s="4"/>
      <c r="C184" s="4"/>
      <c r="D184" s="8"/>
      <c r="N184" s="7"/>
      <c r="O184" s="7"/>
      <c r="P184" s="7"/>
      <c r="Q184" s="7"/>
    </row>
    <row r="185" spans="1:17" ht="37.5">
      <c r="A185" s="3"/>
      <c r="B185" s="4"/>
      <c r="C185" s="4"/>
      <c r="D185" s="8"/>
      <c r="N185" s="7"/>
      <c r="O185" s="7"/>
      <c r="P185" s="7"/>
      <c r="Q185" s="7"/>
    </row>
    <row r="186" spans="1:17" ht="37.5">
      <c r="A186" s="3"/>
      <c r="B186" s="4"/>
      <c r="C186" s="4"/>
      <c r="D186" s="8"/>
      <c r="N186" s="7"/>
      <c r="O186" s="7"/>
      <c r="P186" s="7"/>
      <c r="Q186" s="7"/>
    </row>
    <row r="187" spans="1:17" ht="37.5">
      <c r="A187" s="3"/>
      <c r="B187" s="4"/>
      <c r="C187" s="4"/>
      <c r="D187" s="8"/>
      <c r="N187" s="7"/>
      <c r="O187" s="7"/>
      <c r="P187" s="7"/>
      <c r="Q187" s="7"/>
    </row>
    <row r="188" spans="1:17" ht="37.5">
      <c r="A188" s="3"/>
      <c r="B188" s="4"/>
      <c r="C188" s="4"/>
      <c r="D188" s="8"/>
      <c r="N188" s="7"/>
      <c r="O188" s="7"/>
      <c r="P188" s="7"/>
      <c r="Q188" s="7"/>
    </row>
    <row r="189" spans="1:17" ht="37.5">
      <c r="A189" s="3"/>
      <c r="B189" s="4"/>
      <c r="C189" s="4"/>
      <c r="D189" s="8"/>
      <c r="N189" s="7"/>
      <c r="O189" s="7"/>
      <c r="P189" s="7"/>
      <c r="Q189" s="7"/>
    </row>
    <row r="190" spans="1:17" ht="37.5">
      <c r="A190" s="3"/>
      <c r="B190" s="4"/>
      <c r="C190" s="4"/>
      <c r="D190" s="8"/>
      <c r="N190" s="7"/>
      <c r="O190" s="7"/>
      <c r="P190" s="7"/>
      <c r="Q190" s="7"/>
    </row>
    <row r="191" spans="1:17" ht="37.5">
      <c r="A191" s="3"/>
      <c r="B191" s="4"/>
      <c r="C191" s="4"/>
      <c r="D191" s="8"/>
      <c r="N191" s="7"/>
      <c r="O191" s="7"/>
      <c r="P191" s="7"/>
      <c r="Q191" s="7"/>
    </row>
    <row r="192" spans="1:17" ht="37.5">
      <c r="A192" s="3"/>
      <c r="B192" s="4"/>
      <c r="C192" s="4"/>
      <c r="D192" s="8"/>
      <c r="N192" s="7"/>
      <c r="O192" s="7"/>
      <c r="P192" s="7"/>
      <c r="Q192" s="7"/>
    </row>
    <row r="193" spans="1:17" ht="37.5">
      <c r="A193" s="3"/>
      <c r="B193" s="4"/>
      <c r="C193" s="4"/>
      <c r="D193" s="8"/>
      <c r="N193" s="7"/>
      <c r="O193" s="7"/>
      <c r="P193" s="7"/>
      <c r="Q193" s="7"/>
    </row>
    <row r="194" spans="1:17" ht="37.5">
      <c r="A194" s="3"/>
      <c r="B194" s="4"/>
      <c r="C194" s="4"/>
      <c r="D194" s="8"/>
      <c r="N194" s="7"/>
      <c r="O194" s="7"/>
      <c r="P194" s="7"/>
      <c r="Q194" s="7"/>
    </row>
    <row r="195" spans="1:17" ht="37.5">
      <c r="A195" s="3"/>
      <c r="B195" s="4"/>
      <c r="C195" s="4"/>
      <c r="D195" s="8"/>
      <c r="N195" s="7"/>
      <c r="O195" s="7"/>
      <c r="P195" s="7"/>
      <c r="Q195" s="7"/>
    </row>
    <row r="196" spans="1:17" ht="37.5">
      <c r="A196" s="3"/>
      <c r="B196" s="4"/>
      <c r="C196" s="4"/>
      <c r="D196" s="8"/>
      <c r="N196" s="7"/>
      <c r="O196" s="7"/>
      <c r="P196" s="7"/>
      <c r="Q196" s="7"/>
    </row>
    <row r="197" spans="1:17" ht="37.5">
      <c r="A197" s="3"/>
      <c r="B197" s="4"/>
      <c r="C197" s="4"/>
      <c r="D197" s="8"/>
      <c r="N197" s="7"/>
      <c r="O197" s="7"/>
      <c r="P197" s="7"/>
      <c r="Q197" s="7"/>
    </row>
    <row r="198" spans="1:17" ht="37.5">
      <c r="A198" s="3"/>
      <c r="B198" s="4"/>
      <c r="C198" s="4"/>
      <c r="D198" s="8"/>
      <c r="N198" s="7"/>
      <c r="O198" s="7"/>
      <c r="P198" s="7"/>
      <c r="Q198" s="7"/>
    </row>
    <row r="199" spans="1:17" ht="37.5">
      <c r="A199" s="3"/>
      <c r="B199" s="4"/>
      <c r="C199" s="4"/>
      <c r="D199" s="8"/>
      <c r="N199" s="7"/>
      <c r="O199" s="7"/>
      <c r="P199" s="7"/>
      <c r="Q199" s="7"/>
    </row>
    <row r="200" spans="1:17" ht="37.5">
      <c r="A200" s="3"/>
      <c r="B200" s="4"/>
      <c r="C200" s="4"/>
      <c r="D200" s="8"/>
      <c r="N200" s="7"/>
      <c r="O200" s="7"/>
      <c r="P200" s="7"/>
      <c r="Q200" s="7"/>
    </row>
    <row r="201" spans="1:17" ht="37.5">
      <c r="A201" s="3"/>
      <c r="B201" s="4"/>
      <c r="C201" s="4"/>
      <c r="D201" s="8"/>
      <c r="N201" s="7"/>
      <c r="O201" s="7"/>
      <c r="P201" s="7"/>
      <c r="Q201" s="7"/>
    </row>
    <row r="202" spans="1:4" ht="37.5">
      <c r="A202" s="3"/>
      <c r="B202" s="4"/>
      <c r="C202" s="4"/>
      <c r="D202" s="8"/>
    </row>
    <row r="203" spans="1:4" ht="37.5">
      <c r="A203" s="3"/>
      <c r="B203" s="4"/>
      <c r="C203" s="4"/>
      <c r="D203" s="8"/>
    </row>
    <row r="204" spans="1:4" ht="37.5">
      <c r="A204" s="3"/>
      <c r="B204" s="4"/>
      <c r="C204" s="4"/>
      <c r="D204" s="8"/>
    </row>
    <row r="205" spans="1:4" ht="37.5">
      <c r="A205" s="3"/>
      <c r="B205" s="4"/>
      <c r="C205" s="4"/>
      <c r="D205" s="8"/>
    </row>
    <row r="206" spans="1:4" ht="37.5">
      <c r="A206" s="3"/>
      <c r="B206" s="4"/>
      <c r="C206" s="4"/>
      <c r="D206" s="8"/>
    </row>
    <row r="207" spans="1:4" ht="37.5">
      <c r="A207" s="3"/>
      <c r="B207" s="4"/>
      <c r="C207" s="4"/>
      <c r="D207" s="8"/>
    </row>
    <row r="208" spans="1:4" ht="37.5">
      <c r="A208" s="3"/>
      <c r="B208" s="4"/>
      <c r="C208" s="4"/>
      <c r="D208" s="8"/>
    </row>
    <row r="209" spans="1:4" ht="37.5">
      <c r="A209" s="3"/>
      <c r="B209" s="4"/>
      <c r="C209" s="4"/>
      <c r="D209" s="8"/>
    </row>
    <row r="210" spans="1:4" ht="37.5">
      <c r="A210" s="3"/>
      <c r="B210" s="4"/>
      <c r="C210" s="4"/>
      <c r="D210" s="8"/>
    </row>
    <row r="211" spans="1:4" ht="37.5">
      <c r="A211" s="3"/>
      <c r="B211" s="4"/>
      <c r="C211" s="4"/>
      <c r="D211" s="8"/>
    </row>
    <row r="212" spans="1:4" ht="37.5">
      <c r="A212" s="3"/>
      <c r="B212" s="4"/>
      <c r="C212" s="4"/>
      <c r="D212" s="8"/>
    </row>
    <row r="213" spans="1:4" ht="37.5">
      <c r="A213" s="3"/>
      <c r="B213" s="4"/>
      <c r="C213" s="4"/>
      <c r="D213" s="8"/>
    </row>
    <row r="214" spans="1:4" ht="37.5">
      <c r="A214" s="3"/>
      <c r="B214" s="4"/>
      <c r="C214" s="4"/>
      <c r="D214" s="8"/>
    </row>
    <row r="215" spans="1:4" ht="37.5">
      <c r="A215" s="3"/>
      <c r="B215" s="4"/>
      <c r="C215" s="4"/>
      <c r="D215" s="8"/>
    </row>
    <row r="216" spans="1:4" ht="37.5">
      <c r="A216" s="3"/>
      <c r="B216" s="4"/>
      <c r="C216" s="4"/>
      <c r="D216" s="8"/>
    </row>
    <row r="217" spans="1:4" ht="37.5">
      <c r="A217" s="3"/>
      <c r="B217" s="4"/>
      <c r="C217" s="4"/>
      <c r="D217" s="8"/>
    </row>
    <row r="218" spans="1:4" ht="37.5">
      <c r="A218" s="3"/>
      <c r="B218" s="4"/>
      <c r="C218" s="4"/>
      <c r="D218" s="8"/>
    </row>
    <row r="219" spans="1:4" ht="37.5">
      <c r="A219" s="3"/>
      <c r="B219" s="4"/>
      <c r="C219" s="4"/>
      <c r="D219" s="8"/>
    </row>
    <row r="220" spans="1:4" ht="37.5">
      <c r="A220" s="3"/>
      <c r="B220" s="4"/>
      <c r="C220" s="4"/>
      <c r="D220" s="8"/>
    </row>
    <row r="221" spans="1:4" ht="37.5">
      <c r="A221" s="3"/>
      <c r="B221" s="4"/>
      <c r="C221" s="4"/>
      <c r="D221" s="8"/>
    </row>
    <row r="222" spans="1:4" ht="37.5">
      <c r="A222" s="3"/>
      <c r="B222" s="4"/>
      <c r="C222" s="4"/>
      <c r="D222" s="8"/>
    </row>
    <row r="223" spans="1:4" ht="37.5">
      <c r="A223" s="3"/>
      <c r="B223" s="4"/>
      <c r="C223" s="4"/>
      <c r="D223" s="8"/>
    </row>
    <row r="224" spans="1:4" ht="37.5">
      <c r="A224" s="3"/>
      <c r="B224" s="4"/>
      <c r="C224" s="4"/>
      <c r="D224" s="8"/>
    </row>
    <row r="225" spans="1:4" ht="37.5">
      <c r="A225" s="3"/>
      <c r="B225" s="4"/>
      <c r="C225" s="4"/>
      <c r="D225" s="8"/>
    </row>
    <row r="226" spans="1:4" ht="37.5">
      <c r="A226" s="3"/>
      <c r="B226" s="4"/>
      <c r="C226" s="4"/>
      <c r="D226" s="8"/>
    </row>
    <row r="227" spans="1:4" ht="37.5">
      <c r="A227" s="3"/>
      <c r="B227" s="4"/>
      <c r="C227" s="4"/>
      <c r="D227" s="8"/>
    </row>
    <row r="228" spans="1:4" ht="37.5">
      <c r="A228" s="3"/>
      <c r="B228" s="4"/>
      <c r="C228" s="4"/>
      <c r="D228" s="8"/>
    </row>
    <row r="229" spans="1:4" ht="37.5">
      <c r="A229" s="3"/>
      <c r="B229" s="4"/>
      <c r="C229" s="4"/>
      <c r="D229" s="8"/>
    </row>
    <row r="230" spans="1:4" ht="37.5">
      <c r="A230" s="3"/>
      <c r="B230" s="4"/>
      <c r="C230" s="4"/>
      <c r="D230" s="8"/>
    </row>
    <row r="231" spans="1:4" ht="37.5">
      <c r="A231" s="3"/>
      <c r="B231" s="4"/>
      <c r="C231" s="4"/>
      <c r="D231" s="8"/>
    </row>
    <row r="232" spans="1:4" ht="37.5">
      <c r="A232" s="3"/>
      <c r="B232" s="4"/>
      <c r="C232" s="4"/>
      <c r="D232" s="8"/>
    </row>
    <row r="233" spans="1:4" ht="37.5">
      <c r="A233" s="3"/>
      <c r="B233" s="4"/>
      <c r="C233" s="4"/>
      <c r="D233" s="8"/>
    </row>
    <row r="234" ht="37.5">
      <c r="D234" s="8"/>
    </row>
    <row r="235" ht="37.5">
      <c r="D235" s="8"/>
    </row>
    <row r="236" ht="37.5">
      <c r="D236" s="8"/>
    </row>
    <row r="237" ht="37.5">
      <c r="D237" s="8"/>
    </row>
    <row r="238" ht="37.5">
      <c r="D238" s="8"/>
    </row>
    <row r="239" ht="37.5">
      <c r="D239" s="8"/>
    </row>
    <row r="240" ht="37.5">
      <c r="D240" s="8"/>
    </row>
    <row r="241" ht="37.5">
      <c r="D241" s="8"/>
    </row>
    <row r="242" ht="37.5">
      <c r="D242" s="8"/>
    </row>
    <row r="243" ht="37.5">
      <c r="D243" s="8"/>
    </row>
    <row r="244" ht="37.5">
      <c r="D244" s="8"/>
    </row>
    <row r="245" ht="37.5">
      <c r="D245" s="8"/>
    </row>
    <row r="246" ht="37.5">
      <c r="D246" s="8"/>
    </row>
    <row r="247" ht="37.5">
      <c r="D247" s="8"/>
    </row>
    <row r="248" ht="37.5">
      <c r="D248" s="8"/>
    </row>
    <row r="249" ht="37.5">
      <c r="D249" s="8"/>
    </row>
    <row r="250" ht="37.5">
      <c r="D250" s="8"/>
    </row>
    <row r="251" ht="37.5">
      <c r="D251" s="8"/>
    </row>
    <row r="252" ht="37.5">
      <c r="D252" s="8"/>
    </row>
    <row r="253" ht="37.5">
      <c r="D253" s="8"/>
    </row>
    <row r="254" ht="37.5">
      <c r="D254" s="8"/>
    </row>
    <row r="255" ht="37.5">
      <c r="D255" s="8"/>
    </row>
    <row r="256" ht="37.5">
      <c r="D256" s="8"/>
    </row>
    <row r="257" ht="37.5">
      <c r="D257" s="8"/>
    </row>
    <row r="258" ht="37.5">
      <c r="D258" s="8"/>
    </row>
    <row r="259" ht="37.5">
      <c r="D259" s="8"/>
    </row>
    <row r="260" ht="37.5">
      <c r="D260" s="8"/>
    </row>
    <row r="261" ht="37.5">
      <c r="D261" s="8"/>
    </row>
    <row r="262" ht="37.5">
      <c r="D262" s="8"/>
    </row>
    <row r="263" ht="37.5">
      <c r="D263" s="8"/>
    </row>
    <row r="264" ht="37.5">
      <c r="D264" s="8"/>
    </row>
    <row r="265" ht="37.5">
      <c r="D265" s="8"/>
    </row>
    <row r="266" ht="37.5">
      <c r="D266" s="8"/>
    </row>
    <row r="267" ht="37.5">
      <c r="D267" s="8"/>
    </row>
    <row r="268" ht="37.5">
      <c r="D268" s="8"/>
    </row>
    <row r="269" ht="37.5">
      <c r="D269" s="8"/>
    </row>
    <row r="270" ht="37.5">
      <c r="D270" s="8"/>
    </row>
    <row r="271" ht="37.5">
      <c r="D271" s="8"/>
    </row>
    <row r="272" ht="37.5">
      <c r="D272" s="8"/>
    </row>
    <row r="273" ht="37.5">
      <c r="D273" s="8"/>
    </row>
    <row r="274" ht="37.5">
      <c r="D274" s="8"/>
    </row>
    <row r="275" ht="37.5">
      <c r="D275" s="8"/>
    </row>
    <row r="276" ht="37.5">
      <c r="D276" s="8"/>
    </row>
    <row r="277" ht="37.5">
      <c r="D277" s="8"/>
    </row>
    <row r="278" ht="37.5">
      <c r="D278" s="8"/>
    </row>
    <row r="279" ht="37.5">
      <c r="D279" s="8"/>
    </row>
    <row r="280" ht="37.5">
      <c r="D280" s="8"/>
    </row>
    <row r="281" ht="37.5">
      <c r="D281" s="8"/>
    </row>
    <row r="282" ht="37.5">
      <c r="D282" s="8"/>
    </row>
    <row r="283" ht="37.5">
      <c r="D283" s="8"/>
    </row>
    <row r="284" ht="37.5">
      <c r="D284" s="8"/>
    </row>
    <row r="285" ht="37.5">
      <c r="D285" s="8"/>
    </row>
    <row r="286" ht="37.5">
      <c r="D286" s="8"/>
    </row>
    <row r="287" ht="37.5">
      <c r="D287" s="8"/>
    </row>
    <row r="288" ht="37.5">
      <c r="D288" s="8"/>
    </row>
    <row r="289" ht="37.5">
      <c r="D289" s="8"/>
    </row>
    <row r="290" ht="37.5">
      <c r="D290" s="8"/>
    </row>
    <row r="291" ht="37.5">
      <c r="D291" s="8"/>
    </row>
    <row r="292" ht="37.5">
      <c r="D292" s="8"/>
    </row>
    <row r="293" ht="37.5">
      <c r="D293" s="8"/>
    </row>
    <row r="294" ht="37.5">
      <c r="D294" s="8"/>
    </row>
    <row r="295" ht="37.5">
      <c r="D295" s="8"/>
    </row>
    <row r="296" ht="37.5">
      <c r="D296" s="8"/>
    </row>
    <row r="297" ht="37.5">
      <c r="D297" s="8"/>
    </row>
    <row r="298" ht="37.5">
      <c r="D298" s="8"/>
    </row>
    <row r="299" ht="37.5">
      <c r="D299" s="8"/>
    </row>
    <row r="300" ht="37.5">
      <c r="D300" s="8"/>
    </row>
    <row r="301" ht="37.5">
      <c r="D301" s="8"/>
    </row>
    <row r="302" ht="37.5">
      <c r="D302" s="8"/>
    </row>
    <row r="303" ht="37.5">
      <c r="D303" s="8"/>
    </row>
    <row r="304" ht="37.5">
      <c r="D304" s="8"/>
    </row>
    <row r="305" ht="37.5">
      <c r="D305" s="8"/>
    </row>
    <row r="306" ht="37.5">
      <c r="D306" s="8"/>
    </row>
    <row r="307" ht="37.5">
      <c r="D307" s="8"/>
    </row>
    <row r="308" ht="37.5">
      <c r="D308" s="8"/>
    </row>
    <row r="309" ht="37.5">
      <c r="D309" s="8"/>
    </row>
    <row r="310" ht="37.5">
      <c r="D310" s="8"/>
    </row>
    <row r="311" ht="37.5">
      <c r="D311" s="8"/>
    </row>
    <row r="312" ht="37.5">
      <c r="D312" s="8"/>
    </row>
    <row r="313" ht="37.5">
      <c r="D313" s="8"/>
    </row>
    <row r="314" ht="37.5">
      <c r="D314" s="8"/>
    </row>
    <row r="315" ht="37.5">
      <c r="D315" s="8"/>
    </row>
    <row r="316" ht="37.5">
      <c r="D316" s="8"/>
    </row>
    <row r="317" ht="37.5">
      <c r="D317" s="8"/>
    </row>
    <row r="318" ht="37.5">
      <c r="D318" s="8"/>
    </row>
    <row r="319" ht="37.5">
      <c r="D319" s="8"/>
    </row>
    <row r="320" ht="37.5">
      <c r="D320" s="8"/>
    </row>
    <row r="321" ht="37.5">
      <c r="D321" s="8"/>
    </row>
    <row r="322" ht="37.5">
      <c r="D322" s="8"/>
    </row>
    <row r="323" ht="37.5">
      <c r="D323" s="8"/>
    </row>
    <row r="324" ht="37.5">
      <c r="D324" s="8"/>
    </row>
    <row r="325" ht="37.5">
      <c r="D325" s="8"/>
    </row>
    <row r="326" ht="37.5">
      <c r="D326" s="8"/>
    </row>
    <row r="327" ht="37.5">
      <c r="D327" s="8"/>
    </row>
    <row r="328" ht="37.5">
      <c r="D328" s="8"/>
    </row>
    <row r="329" ht="37.5">
      <c r="D329" s="8"/>
    </row>
    <row r="330" ht="37.5">
      <c r="D330" s="8"/>
    </row>
    <row r="331" ht="37.5">
      <c r="D331" s="8"/>
    </row>
    <row r="332" ht="37.5">
      <c r="D332" s="8"/>
    </row>
    <row r="333" ht="37.5">
      <c r="D333" s="8"/>
    </row>
    <row r="334" ht="37.5">
      <c r="D334" s="8"/>
    </row>
    <row r="335" ht="37.5">
      <c r="D335" s="8"/>
    </row>
    <row r="336" ht="37.5">
      <c r="D336" s="8"/>
    </row>
    <row r="337" ht="37.5">
      <c r="D337" s="8"/>
    </row>
    <row r="338" ht="37.5">
      <c r="D338" s="8"/>
    </row>
    <row r="339" ht="37.5">
      <c r="D339" s="8"/>
    </row>
    <row r="340" ht="37.5">
      <c r="D340" s="8"/>
    </row>
    <row r="341" ht="37.5">
      <c r="D341" s="8"/>
    </row>
    <row r="342" ht="37.5">
      <c r="D342" s="8"/>
    </row>
    <row r="343" ht="37.5">
      <c r="D343" s="8"/>
    </row>
    <row r="344" ht="37.5">
      <c r="D344" s="8"/>
    </row>
    <row r="345" ht="37.5">
      <c r="D345" s="8"/>
    </row>
    <row r="346" ht="37.5">
      <c r="D346" s="8"/>
    </row>
    <row r="347" ht="37.5">
      <c r="D347" s="8"/>
    </row>
    <row r="348" ht="37.5">
      <c r="D348" s="8"/>
    </row>
    <row r="349" ht="37.5">
      <c r="D349" s="8"/>
    </row>
    <row r="350" ht="37.5">
      <c r="D350" s="8"/>
    </row>
    <row r="351" ht="37.5">
      <c r="D351" s="8"/>
    </row>
    <row r="352" ht="37.5">
      <c r="D352" s="8"/>
    </row>
    <row r="353" ht="37.5">
      <c r="D353" s="8"/>
    </row>
    <row r="354" ht="37.5">
      <c r="D354" s="8"/>
    </row>
    <row r="355" ht="37.5">
      <c r="D355" s="8"/>
    </row>
    <row r="356" ht="37.5">
      <c r="D356" s="8"/>
    </row>
    <row r="357" ht="37.5">
      <c r="D357" s="8"/>
    </row>
    <row r="358" ht="37.5">
      <c r="D358" s="8"/>
    </row>
    <row r="359" ht="37.5">
      <c r="D359" s="8"/>
    </row>
    <row r="360" ht="37.5">
      <c r="D360" s="8"/>
    </row>
    <row r="361" ht="37.5">
      <c r="D361" s="8"/>
    </row>
    <row r="362" ht="37.5">
      <c r="D362" s="8"/>
    </row>
    <row r="363" ht="37.5">
      <c r="D363" s="8"/>
    </row>
    <row r="364" ht="37.5">
      <c r="D364" s="8"/>
    </row>
    <row r="365" ht="37.5">
      <c r="D365" s="8"/>
    </row>
    <row r="366" ht="37.5">
      <c r="D366" s="8"/>
    </row>
    <row r="367" ht="37.5">
      <c r="D367" s="8"/>
    </row>
    <row r="368" ht="37.5">
      <c r="D368" s="8"/>
    </row>
    <row r="369" ht="37.5">
      <c r="D369" s="8"/>
    </row>
    <row r="370" ht="37.5">
      <c r="D370" s="8"/>
    </row>
    <row r="371" ht="37.5">
      <c r="D371" s="8"/>
    </row>
    <row r="372" ht="37.5">
      <c r="D372" s="8"/>
    </row>
    <row r="373" ht="37.5">
      <c r="D373" s="8"/>
    </row>
    <row r="374" ht="37.5">
      <c r="D374" s="8"/>
    </row>
    <row r="375" ht="37.5">
      <c r="D375" s="8"/>
    </row>
    <row r="376" ht="37.5">
      <c r="D376" s="8"/>
    </row>
    <row r="377" ht="37.5">
      <c r="D377" s="8"/>
    </row>
    <row r="378" ht="37.5">
      <c r="D378" s="8"/>
    </row>
    <row r="379" ht="37.5">
      <c r="D379" s="8"/>
    </row>
    <row r="380" ht="37.5">
      <c r="D380" s="8"/>
    </row>
    <row r="381" ht="37.5">
      <c r="D381" s="8"/>
    </row>
    <row r="382" ht="37.5">
      <c r="D382" s="8"/>
    </row>
    <row r="383" ht="37.5">
      <c r="D383" s="8"/>
    </row>
    <row r="384" ht="37.5">
      <c r="D384" s="8"/>
    </row>
    <row r="385" ht="37.5">
      <c r="D385" s="8"/>
    </row>
    <row r="386" ht="37.5">
      <c r="D386" s="8"/>
    </row>
    <row r="387" ht="37.5">
      <c r="D387" s="8"/>
    </row>
    <row r="388" ht="37.5">
      <c r="D388" s="8"/>
    </row>
    <row r="389" ht="37.5">
      <c r="D389" s="8"/>
    </row>
    <row r="390" ht="37.5">
      <c r="D390" s="8"/>
    </row>
    <row r="391" ht="37.5">
      <c r="D391" s="8"/>
    </row>
    <row r="392" ht="37.5">
      <c r="D392" s="8"/>
    </row>
    <row r="393" ht="37.5">
      <c r="D393" s="8"/>
    </row>
    <row r="394" ht="37.5">
      <c r="D394" s="8"/>
    </row>
    <row r="395" ht="37.5">
      <c r="D395" s="8"/>
    </row>
    <row r="396" ht="37.5">
      <c r="D396" s="8"/>
    </row>
    <row r="397" ht="37.5">
      <c r="D397" s="8"/>
    </row>
    <row r="398" ht="37.5">
      <c r="D398" s="8"/>
    </row>
    <row r="399" ht="37.5">
      <c r="D399" s="8"/>
    </row>
    <row r="400" ht="37.5">
      <c r="D400" s="8"/>
    </row>
    <row r="401" ht="37.5">
      <c r="D401" s="8"/>
    </row>
    <row r="402" ht="37.5">
      <c r="D402" s="8"/>
    </row>
    <row r="403" ht="37.5">
      <c r="D403" s="8"/>
    </row>
    <row r="404" ht="37.5">
      <c r="D404" s="8"/>
    </row>
    <row r="405" ht="37.5">
      <c r="D405" s="8"/>
    </row>
    <row r="406" ht="37.5">
      <c r="D406" s="8"/>
    </row>
    <row r="407" ht="37.5">
      <c r="D407" s="8"/>
    </row>
    <row r="408" ht="37.5">
      <c r="D408" s="8"/>
    </row>
    <row r="409" ht="37.5">
      <c r="D409" s="8"/>
    </row>
    <row r="410" ht="37.5">
      <c r="D410" s="8"/>
    </row>
    <row r="411" ht="37.5">
      <c r="D411" s="8"/>
    </row>
    <row r="412" ht="37.5">
      <c r="D412" s="8"/>
    </row>
    <row r="413" ht="37.5">
      <c r="D413" s="8"/>
    </row>
    <row r="414" ht="37.5">
      <c r="D414" s="8"/>
    </row>
    <row r="415" ht="37.5">
      <c r="D415" s="8"/>
    </row>
    <row r="416" ht="37.5">
      <c r="D416" s="8"/>
    </row>
    <row r="417" ht="37.5">
      <c r="D417" s="8"/>
    </row>
    <row r="418" ht="37.5">
      <c r="D418" s="8"/>
    </row>
    <row r="419" ht="37.5">
      <c r="D419" s="8"/>
    </row>
    <row r="420" ht="37.5">
      <c r="D420" s="8"/>
    </row>
    <row r="421" ht="37.5">
      <c r="D421" s="8"/>
    </row>
    <row r="422" ht="37.5">
      <c r="D422" s="8"/>
    </row>
    <row r="423" ht="37.5">
      <c r="D423" s="8"/>
    </row>
    <row r="424" ht="37.5">
      <c r="D424" s="8"/>
    </row>
    <row r="425" ht="37.5">
      <c r="D425" s="8"/>
    </row>
    <row r="426" ht="37.5">
      <c r="D426" s="8"/>
    </row>
    <row r="427" ht="37.5">
      <c r="D427" s="8"/>
    </row>
    <row r="428" ht="37.5">
      <c r="D428" s="8"/>
    </row>
    <row r="429" ht="37.5">
      <c r="D429" s="8"/>
    </row>
    <row r="430" ht="37.5">
      <c r="D430" s="8"/>
    </row>
    <row r="431" ht="37.5">
      <c r="D431" s="8"/>
    </row>
    <row r="432" ht="37.5">
      <c r="D432" s="8"/>
    </row>
    <row r="433" ht="37.5">
      <c r="D433" s="8"/>
    </row>
    <row r="434" ht="37.5">
      <c r="D434" s="8"/>
    </row>
    <row r="435" ht="37.5">
      <c r="D435" s="8"/>
    </row>
    <row r="436" ht="37.5">
      <c r="D436" s="8"/>
    </row>
    <row r="437" ht="37.5">
      <c r="D437" s="8"/>
    </row>
    <row r="438" ht="37.5">
      <c r="D438" s="8"/>
    </row>
    <row r="439" ht="37.5">
      <c r="D439" s="8"/>
    </row>
    <row r="440" ht="37.5">
      <c r="D440" s="8"/>
    </row>
    <row r="441" ht="37.5">
      <c r="D441" s="8"/>
    </row>
    <row r="442" ht="37.5">
      <c r="D442" s="8"/>
    </row>
    <row r="443" ht="37.5">
      <c r="D443" s="8"/>
    </row>
    <row r="444" ht="37.5">
      <c r="D444" s="8"/>
    </row>
    <row r="445" ht="37.5">
      <c r="D445" s="8"/>
    </row>
    <row r="446" ht="37.5">
      <c r="D446" s="8"/>
    </row>
    <row r="447" ht="37.5">
      <c r="D447" s="8"/>
    </row>
    <row r="448" ht="37.5">
      <c r="D448" s="8"/>
    </row>
    <row r="449" ht="37.5">
      <c r="D449" s="8"/>
    </row>
    <row r="450" ht="37.5">
      <c r="D450" s="8"/>
    </row>
    <row r="451" ht="37.5">
      <c r="D451" s="8"/>
    </row>
    <row r="452" ht="37.5">
      <c r="D452" s="8"/>
    </row>
    <row r="453" ht="37.5">
      <c r="D453" s="8"/>
    </row>
    <row r="454" ht="37.5">
      <c r="D454" s="8"/>
    </row>
    <row r="455" ht="37.5">
      <c r="D455" s="8"/>
    </row>
    <row r="456" ht="37.5">
      <c r="D456" s="8"/>
    </row>
    <row r="457" ht="37.5">
      <c r="D457" s="8"/>
    </row>
    <row r="458" ht="37.5">
      <c r="D458" s="8"/>
    </row>
    <row r="459" ht="37.5">
      <c r="D459" s="8"/>
    </row>
    <row r="460" ht="37.5">
      <c r="D460" s="8"/>
    </row>
    <row r="461" ht="37.5">
      <c r="D461" s="8"/>
    </row>
    <row r="462" ht="37.5">
      <c r="D462" s="8"/>
    </row>
    <row r="463" ht="37.5">
      <c r="D463" s="8"/>
    </row>
    <row r="464" ht="37.5">
      <c r="D464" s="8"/>
    </row>
    <row r="465" ht="37.5">
      <c r="D465" s="8"/>
    </row>
    <row r="466" ht="37.5">
      <c r="D466" s="8"/>
    </row>
    <row r="467" ht="37.5">
      <c r="D467" s="8"/>
    </row>
    <row r="468" ht="37.5">
      <c r="D468" s="8"/>
    </row>
    <row r="469" ht="37.5">
      <c r="D469" s="8"/>
    </row>
    <row r="470" ht="37.5">
      <c r="D470" s="8"/>
    </row>
    <row r="471" ht="37.5">
      <c r="D471" s="8"/>
    </row>
    <row r="472" ht="37.5">
      <c r="D472" s="8"/>
    </row>
    <row r="473" ht="37.5">
      <c r="D473" s="8"/>
    </row>
    <row r="474" ht="37.5">
      <c r="D474" s="8"/>
    </row>
    <row r="475" ht="37.5">
      <c r="D475" s="8"/>
    </row>
    <row r="476" ht="37.5">
      <c r="D476" s="8"/>
    </row>
    <row r="477" ht="37.5">
      <c r="D477" s="8"/>
    </row>
    <row r="478" ht="37.5">
      <c r="D478" s="8"/>
    </row>
    <row r="479" ht="37.5">
      <c r="D479" s="8"/>
    </row>
    <row r="480" ht="37.5">
      <c r="D480" s="8"/>
    </row>
    <row r="481" ht="37.5">
      <c r="D481" s="8"/>
    </row>
    <row r="482" ht="37.5">
      <c r="D482" s="8"/>
    </row>
    <row r="483" ht="37.5">
      <c r="D483" s="8"/>
    </row>
    <row r="484" ht="37.5">
      <c r="D484" s="8"/>
    </row>
    <row r="485" ht="37.5">
      <c r="D485" s="8"/>
    </row>
    <row r="486" ht="37.5">
      <c r="D486" s="8"/>
    </row>
    <row r="487" ht="37.5">
      <c r="D487" s="8"/>
    </row>
    <row r="488" ht="37.5">
      <c r="D488" s="8"/>
    </row>
    <row r="489" ht="37.5">
      <c r="D489" s="8"/>
    </row>
    <row r="490" ht="37.5">
      <c r="D490" s="8"/>
    </row>
    <row r="491" ht="37.5">
      <c r="D491" s="8"/>
    </row>
    <row r="492" ht="37.5">
      <c r="D492" s="8"/>
    </row>
    <row r="493" ht="37.5">
      <c r="D493" s="8"/>
    </row>
    <row r="494" ht="37.5">
      <c r="D494" s="8"/>
    </row>
    <row r="495" ht="37.5">
      <c r="D495" s="8"/>
    </row>
    <row r="496" ht="37.5">
      <c r="D496" s="8"/>
    </row>
    <row r="497" ht="37.5">
      <c r="D497" s="8"/>
    </row>
    <row r="498" ht="37.5">
      <c r="D498" s="8"/>
    </row>
    <row r="499" ht="37.5">
      <c r="D499" s="8"/>
    </row>
    <row r="500" ht="37.5">
      <c r="D500" s="8"/>
    </row>
    <row r="501" ht="37.5">
      <c r="D501" s="8"/>
    </row>
    <row r="502" ht="37.5">
      <c r="D502" s="8"/>
    </row>
    <row r="503" ht="37.5">
      <c r="D503" s="8"/>
    </row>
    <row r="504" ht="37.5">
      <c r="D504" s="8"/>
    </row>
    <row r="505" ht="37.5">
      <c r="D505" s="8"/>
    </row>
    <row r="506" ht="37.5">
      <c r="D506" s="8"/>
    </row>
    <row r="507" ht="37.5">
      <c r="D507" s="8"/>
    </row>
    <row r="508" ht="37.5">
      <c r="D508" s="8"/>
    </row>
    <row r="509" ht="37.5">
      <c r="D509" s="8"/>
    </row>
    <row r="510" ht="37.5">
      <c r="D510" s="8"/>
    </row>
    <row r="511" ht="37.5">
      <c r="D511" s="8"/>
    </row>
    <row r="512" ht="37.5">
      <c r="D512" s="8"/>
    </row>
    <row r="513" ht="37.5">
      <c r="D513" s="8"/>
    </row>
    <row r="514" ht="37.5">
      <c r="D514" s="8"/>
    </row>
    <row r="515" ht="37.5">
      <c r="D515" s="8"/>
    </row>
    <row r="516" ht="37.5">
      <c r="D516" s="8"/>
    </row>
    <row r="517" ht="37.5">
      <c r="D517" s="8"/>
    </row>
    <row r="518" ht="37.5">
      <c r="D518" s="8"/>
    </row>
    <row r="519" ht="37.5">
      <c r="D519" s="8"/>
    </row>
    <row r="520" ht="37.5">
      <c r="D520" s="8"/>
    </row>
    <row r="521" ht="37.5">
      <c r="D521" s="8"/>
    </row>
    <row r="522" ht="37.5">
      <c r="D522" s="8"/>
    </row>
    <row r="523" ht="37.5">
      <c r="D523" s="8"/>
    </row>
    <row r="524" ht="37.5">
      <c r="D524" s="8"/>
    </row>
    <row r="525" ht="37.5">
      <c r="D525" s="8"/>
    </row>
    <row r="526" ht="37.5">
      <c r="D526" s="8"/>
    </row>
    <row r="527" ht="37.5">
      <c r="D527" s="8"/>
    </row>
    <row r="528" ht="37.5">
      <c r="D528" s="8"/>
    </row>
    <row r="529" ht="37.5">
      <c r="D529" s="8"/>
    </row>
    <row r="530" ht="37.5">
      <c r="D530" s="8"/>
    </row>
    <row r="531" ht="37.5">
      <c r="D531" s="8"/>
    </row>
    <row r="532" ht="37.5">
      <c r="D532" s="8"/>
    </row>
    <row r="533" ht="37.5">
      <c r="D533" s="8"/>
    </row>
    <row r="534" ht="37.5">
      <c r="D534" s="8"/>
    </row>
    <row r="535" ht="37.5">
      <c r="D535" s="8"/>
    </row>
    <row r="536" ht="37.5">
      <c r="D536" s="8"/>
    </row>
    <row r="537" ht="37.5">
      <c r="D537" s="8"/>
    </row>
    <row r="538" ht="37.5">
      <c r="D538" s="8"/>
    </row>
    <row r="539" ht="37.5">
      <c r="D539" s="8"/>
    </row>
    <row r="540" ht="37.5">
      <c r="D540" s="8"/>
    </row>
    <row r="541" ht="37.5">
      <c r="D541" s="8"/>
    </row>
    <row r="542" ht="37.5">
      <c r="D542" s="8"/>
    </row>
    <row r="543" ht="37.5">
      <c r="D543" s="8"/>
    </row>
    <row r="544" ht="37.5">
      <c r="D544" s="8"/>
    </row>
    <row r="545" ht="37.5">
      <c r="D545" s="8"/>
    </row>
    <row r="546" ht="37.5">
      <c r="D546" s="8"/>
    </row>
    <row r="547" ht="37.5">
      <c r="D547" s="8"/>
    </row>
    <row r="548" ht="37.5">
      <c r="D548" s="8"/>
    </row>
    <row r="549" ht="37.5">
      <c r="D549" s="8"/>
    </row>
    <row r="550" ht="37.5">
      <c r="D550" s="8"/>
    </row>
    <row r="551" ht="37.5">
      <c r="D551" s="8"/>
    </row>
    <row r="552" ht="37.5">
      <c r="D552" s="8"/>
    </row>
    <row r="553" ht="37.5">
      <c r="D553" s="8"/>
    </row>
    <row r="554" ht="37.5">
      <c r="D554" s="8"/>
    </row>
    <row r="555" ht="37.5">
      <c r="D555" s="8"/>
    </row>
    <row r="556" ht="37.5">
      <c r="D556" s="8"/>
    </row>
    <row r="557" ht="37.5">
      <c r="D557" s="8"/>
    </row>
    <row r="558" ht="37.5">
      <c r="D558" s="8"/>
    </row>
    <row r="559" ht="37.5">
      <c r="D559" s="8"/>
    </row>
    <row r="560" ht="37.5">
      <c r="D560" s="8"/>
    </row>
    <row r="561" ht="37.5">
      <c r="D561" s="8"/>
    </row>
    <row r="562" ht="37.5">
      <c r="D562" s="8"/>
    </row>
    <row r="563" ht="37.5">
      <c r="D563" s="8"/>
    </row>
    <row r="564" ht="37.5">
      <c r="D564" s="8"/>
    </row>
    <row r="565" ht="37.5">
      <c r="D565" s="8"/>
    </row>
    <row r="566" ht="37.5">
      <c r="D566" s="8"/>
    </row>
    <row r="567" ht="37.5">
      <c r="D567" s="8"/>
    </row>
    <row r="568" ht="37.5">
      <c r="D568" s="8"/>
    </row>
    <row r="569" ht="37.5">
      <c r="D569" s="8"/>
    </row>
    <row r="570" ht="37.5">
      <c r="D570" s="8"/>
    </row>
    <row r="571" ht="37.5">
      <c r="D571" s="8"/>
    </row>
    <row r="572" ht="37.5">
      <c r="D572" s="8"/>
    </row>
    <row r="573" ht="37.5">
      <c r="D573" s="8"/>
    </row>
    <row r="574" ht="37.5">
      <c r="D574" s="8"/>
    </row>
    <row r="575" ht="37.5">
      <c r="D575" s="8"/>
    </row>
    <row r="576" ht="37.5">
      <c r="D576" s="8"/>
    </row>
    <row r="577" ht="37.5">
      <c r="D577" s="8"/>
    </row>
    <row r="578" ht="37.5">
      <c r="D578" s="8"/>
    </row>
    <row r="579" ht="37.5">
      <c r="D579" s="8"/>
    </row>
    <row r="580" ht="37.5">
      <c r="D580" s="8"/>
    </row>
    <row r="581" ht="37.5">
      <c r="D581" s="8"/>
    </row>
    <row r="582" ht="37.5">
      <c r="D582" s="8"/>
    </row>
    <row r="583" ht="37.5">
      <c r="D583" s="8"/>
    </row>
    <row r="584" ht="37.5">
      <c r="D584" s="8"/>
    </row>
    <row r="585" ht="37.5">
      <c r="D585" s="8"/>
    </row>
    <row r="586" ht="37.5">
      <c r="D586" s="8"/>
    </row>
    <row r="587" ht="37.5">
      <c r="D587" s="8"/>
    </row>
    <row r="588" ht="37.5">
      <c r="D588" s="8"/>
    </row>
    <row r="589" ht="37.5">
      <c r="D589" s="8"/>
    </row>
    <row r="590" ht="37.5">
      <c r="D590" s="8"/>
    </row>
    <row r="591" ht="37.5">
      <c r="D591" s="8"/>
    </row>
    <row r="592" ht="37.5">
      <c r="D592" s="8"/>
    </row>
    <row r="593" ht="37.5">
      <c r="D593" s="8"/>
    </row>
    <row r="594" ht="37.5">
      <c r="D594" s="8"/>
    </row>
    <row r="595" ht="37.5">
      <c r="D595" s="8"/>
    </row>
    <row r="596" ht="37.5">
      <c r="D596" s="8"/>
    </row>
    <row r="597" ht="37.5">
      <c r="D597" s="8"/>
    </row>
    <row r="598" ht="37.5">
      <c r="D598" s="8"/>
    </row>
    <row r="599" ht="37.5">
      <c r="D599" s="8"/>
    </row>
    <row r="600" ht="37.5">
      <c r="D600" s="8"/>
    </row>
    <row r="601" ht="37.5">
      <c r="D601" s="8"/>
    </row>
    <row r="602" ht="37.5">
      <c r="D602" s="8"/>
    </row>
    <row r="603" ht="37.5">
      <c r="D603" s="8"/>
    </row>
    <row r="604" ht="37.5">
      <c r="D604" s="8"/>
    </row>
    <row r="605" ht="37.5">
      <c r="D605" s="8"/>
    </row>
    <row r="606" ht="37.5">
      <c r="D606" s="8"/>
    </row>
    <row r="607" ht="37.5">
      <c r="D607" s="8"/>
    </row>
    <row r="608" ht="37.5">
      <c r="D608" s="8"/>
    </row>
    <row r="609" ht="37.5">
      <c r="D609" s="8"/>
    </row>
    <row r="610" ht="37.5">
      <c r="D610" s="8"/>
    </row>
    <row r="611" ht="37.5">
      <c r="D611" s="8"/>
    </row>
    <row r="612" ht="37.5">
      <c r="D612" s="8"/>
    </row>
    <row r="613" ht="37.5">
      <c r="D613" s="8"/>
    </row>
    <row r="614" ht="37.5">
      <c r="D614" s="8"/>
    </row>
    <row r="615" ht="37.5">
      <c r="D615" s="8"/>
    </row>
    <row r="616" ht="37.5">
      <c r="D616" s="8"/>
    </row>
    <row r="617" ht="37.5">
      <c r="D617" s="8"/>
    </row>
    <row r="618" ht="37.5">
      <c r="D618" s="8"/>
    </row>
    <row r="619" ht="37.5">
      <c r="D619" s="8"/>
    </row>
    <row r="620" ht="37.5">
      <c r="D620" s="8"/>
    </row>
    <row r="621" ht="37.5">
      <c r="D621" s="8"/>
    </row>
    <row r="622" ht="37.5">
      <c r="D622" s="8"/>
    </row>
    <row r="623" ht="37.5">
      <c r="D623" s="8"/>
    </row>
    <row r="624" ht="37.5">
      <c r="D624" s="8"/>
    </row>
    <row r="625" ht="37.5">
      <c r="D625" s="8"/>
    </row>
    <row r="626" ht="37.5">
      <c r="D626" s="8"/>
    </row>
    <row r="627" ht="37.5">
      <c r="D627" s="8"/>
    </row>
    <row r="628" ht="37.5">
      <c r="D628" s="8"/>
    </row>
    <row r="629" ht="37.5">
      <c r="D629" s="8"/>
    </row>
    <row r="630" ht="37.5">
      <c r="D630" s="8"/>
    </row>
    <row r="631" ht="37.5">
      <c r="D631" s="8"/>
    </row>
    <row r="632" ht="37.5">
      <c r="D632" s="8"/>
    </row>
    <row r="633" ht="37.5">
      <c r="D633" s="8"/>
    </row>
    <row r="634" ht="37.5">
      <c r="D634" s="8"/>
    </row>
    <row r="635" ht="37.5">
      <c r="D635" s="8"/>
    </row>
    <row r="636" ht="37.5">
      <c r="D636" s="8"/>
    </row>
    <row r="637" ht="37.5">
      <c r="D637" s="8"/>
    </row>
    <row r="638" ht="37.5">
      <c r="D638" s="8"/>
    </row>
    <row r="639" ht="37.5">
      <c r="D639" s="8"/>
    </row>
    <row r="640" ht="37.5">
      <c r="D640" s="8"/>
    </row>
    <row r="641" ht="37.5">
      <c r="D641" s="8"/>
    </row>
    <row r="642" ht="37.5">
      <c r="D642" s="8"/>
    </row>
    <row r="643" ht="37.5">
      <c r="D643" s="8"/>
    </row>
    <row r="644" ht="37.5">
      <c r="D644" s="8"/>
    </row>
    <row r="645" ht="37.5">
      <c r="D645" s="8"/>
    </row>
    <row r="646" ht="37.5">
      <c r="D646" s="8"/>
    </row>
    <row r="647" ht="37.5">
      <c r="D647" s="8"/>
    </row>
    <row r="648" ht="37.5">
      <c r="D648" s="8"/>
    </row>
    <row r="649" ht="37.5">
      <c r="D649" s="8"/>
    </row>
    <row r="650" ht="37.5">
      <c r="D650" s="8"/>
    </row>
    <row r="651" ht="37.5">
      <c r="D651" s="8"/>
    </row>
    <row r="652" ht="37.5">
      <c r="D652" s="8"/>
    </row>
    <row r="653" ht="37.5">
      <c r="D653" s="8"/>
    </row>
    <row r="654" ht="37.5">
      <c r="D654" s="8"/>
    </row>
    <row r="655" ht="37.5">
      <c r="D655" s="8"/>
    </row>
    <row r="656" ht="37.5">
      <c r="D656" s="8"/>
    </row>
    <row r="657" ht="37.5">
      <c r="D657" s="8"/>
    </row>
    <row r="658" ht="37.5">
      <c r="D658" s="8"/>
    </row>
    <row r="659" ht="37.5">
      <c r="D659" s="8"/>
    </row>
    <row r="660" ht="37.5">
      <c r="D660" s="8"/>
    </row>
    <row r="661" ht="37.5">
      <c r="D661" s="8"/>
    </row>
    <row r="662" ht="37.5">
      <c r="D662" s="8"/>
    </row>
    <row r="663" ht="37.5">
      <c r="D663" s="8"/>
    </row>
    <row r="664" ht="37.5">
      <c r="D664" s="8"/>
    </row>
    <row r="665" ht="37.5">
      <c r="D665" s="8"/>
    </row>
    <row r="666" ht="37.5">
      <c r="D666" s="8"/>
    </row>
    <row r="667" ht="37.5">
      <c r="D667" s="8"/>
    </row>
    <row r="668" ht="37.5">
      <c r="D668" s="8"/>
    </row>
    <row r="669" ht="37.5">
      <c r="D669" s="8"/>
    </row>
    <row r="670" ht="37.5">
      <c r="D670" s="8"/>
    </row>
    <row r="671" ht="37.5">
      <c r="D671" s="8"/>
    </row>
    <row r="672" ht="37.5">
      <c r="D672" s="8"/>
    </row>
    <row r="673" ht="37.5">
      <c r="D673" s="8"/>
    </row>
    <row r="674" ht="37.5">
      <c r="D674" s="8"/>
    </row>
    <row r="675" ht="37.5">
      <c r="D675" s="8"/>
    </row>
    <row r="676" ht="37.5">
      <c r="D676" s="8"/>
    </row>
    <row r="677" ht="37.5">
      <c r="D677" s="8"/>
    </row>
    <row r="678" ht="37.5">
      <c r="D678" s="8"/>
    </row>
    <row r="679" ht="37.5">
      <c r="D679" s="8"/>
    </row>
    <row r="680" ht="37.5">
      <c r="D680" s="8"/>
    </row>
    <row r="681" ht="37.5">
      <c r="D681" s="8"/>
    </row>
    <row r="682" ht="37.5">
      <c r="D682" s="8"/>
    </row>
    <row r="683" ht="37.5">
      <c r="D683" s="8"/>
    </row>
    <row r="684" ht="37.5">
      <c r="D684" s="8"/>
    </row>
    <row r="685" ht="37.5">
      <c r="D685" s="8"/>
    </row>
    <row r="686" ht="37.5">
      <c r="D686" s="8"/>
    </row>
    <row r="687" ht="37.5">
      <c r="D687" s="8"/>
    </row>
    <row r="688" ht="37.5">
      <c r="D688" s="8"/>
    </row>
    <row r="689" ht="37.5">
      <c r="D689" s="8"/>
    </row>
    <row r="690" ht="37.5">
      <c r="D690" s="8"/>
    </row>
    <row r="691" ht="37.5">
      <c r="D691" s="8"/>
    </row>
    <row r="692" ht="37.5">
      <c r="D692" s="8"/>
    </row>
    <row r="693" ht="37.5">
      <c r="D693" s="8"/>
    </row>
    <row r="694" ht="37.5">
      <c r="D694" s="8"/>
    </row>
    <row r="695" ht="37.5">
      <c r="D695" s="8"/>
    </row>
    <row r="696" ht="37.5">
      <c r="D696" s="8"/>
    </row>
    <row r="697" ht="37.5">
      <c r="D697" s="8"/>
    </row>
    <row r="698" ht="37.5">
      <c r="D698" s="8"/>
    </row>
    <row r="699" ht="37.5">
      <c r="D699" s="8"/>
    </row>
    <row r="700" ht="37.5">
      <c r="D700" s="8"/>
    </row>
    <row r="701" ht="37.5">
      <c r="D701" s="8"/>
    </row>
    <row r="702" ht="37.5">
      <c r="D702" s="8"/>
    </row>
    <row r="703" ht="37.5">
      <c r="D703" s="8"/>
    </row>
    <row r="704" ht="37.5">
      <c r="D704" s="8"/>
    </row>
    <row r="705" ht="37.5">
      <c r="D705" s="8"/>
    </row>
    <row r="706" ht="37.5">
      <c r="D706" s="8"/>
    </row>
    <row r="707" ht="37.5">
      <c r="D707" s="8"/>
    </row>
    <row r="708" ht="37.5">
      <c r="D708" s="8"/>
    </row>
    <row r="709" ht="37.5">
      <c r="D709" s="8"/>
    </row>
    <row r="710" ht="37.5">
      <c r="D710" s="8"/>
    </row>
    <row r="711" ht="37.5">
      <c r="D711" s="8"/>
    </row>
    <row r="712" ht="37.5">
      <c r="D712" s="8"/>
    </row>
    <row r="713" ht="37.5">
      <c r="D713" s="8"/>
    </row>
    <row r="714" ht="37.5">
      <c r="D714" s="8"/>
    </row>
    <row r="715" ht="37.5">
      <c r="D715" s="8"/>
    </row>
    <row r="716" ht="37.5">
      <c r="D716" s="8"/>
    </row>
    <row r="717" ht="37.5">
      <c r="D717" s="8"/>
    </row>
    <row r="718" ht="37.5">
      <c r="D718" s="8"/>
    </row>
    <row r="719" ht="37.5">
      <c r="D719" s="8"/>
    </row>
    <row r="720" ht="37.5">
      <c r="D720" s="8"/>
    </row>
    <row r="721" ht="37.5">
      <c r="D721" s="8"/>
    </row>
    <row r="722" ht="37.5">
      <c r="D722" s="8"/>
    </row>
    <row r="723" ht="37.5">
      <c r="D723" s="8"/>
    </row>
    <row r="724" ht="37.5">
      <c r="D724" s="8"/>
    </row>
    <row r="725" ht="37.5">
      <c r="D725" s="8"/>
    </row>
    <row r="726" ht="37.5">
      <c r="D726" s="8"/>
    </row>
    <row r="727" ht="37.5">
      <c r="D727" s="8"/>
    </row>
    <row r="728" ht="37.5">
      <c r="D728" s="8"/>
    </row>
    <row r="729" ht="37.5">
      <c r="D729" s="8"/>
    </row>
    <row r="730" ht="37.5">
      <c r="D730" s="8"/>
    </row>
    <row r="731" ht="37.5">
      <c r="D731" s="8"/>
    </row>
    <row r="732" ht="37.5">
      <c r="D732" s="8"/>
    </row>
    <row r="733" ht="37.5">
      <c r="D733" s="8"/>
    </row>
    <row r="734" ht="37.5">
      <c r="D734" s="8"/>
    </row>
    <row r="735" ht="37.5">
      <c r="D735" s="8"/>
    </row>
    <row r="736" ht="37.5">
      <c r="D736" s="8"/>
    </row>
    <row r="737" ht="37.5">
      <c r="D737" s="8"/>
    </row>
    <row r="738" ht="37.5">
      <c r="D738" s="8"/>
    </row>
    <row r="739" ht="37.5">
      <c r="D739" s="8"/>
    </row>
    <row r="740" ht="37.5">
      <c r="D740" s="8"/>
    </row>
    <row r="741" ht="37.5">
      <c r="D741" s="8"/>
    </row>
    <row r="742" ht="37.5">
      <c r="D742" s="8"/>
    </row>
    <row r="743" ht="37.5">
      <c r="D743" s="8"/>
    </row>
    <row r="744" ht="37.5">
      <c r="D744" s="8"/>
    </row>
    <row r="745" ht="37.5">
      <c r="D745" s="8"/>
    </row>
    <row r="746" ht="37.5">
      <c r="D746" s="8"/>
    </row>
    <row r="747" ht="37.5">
      <c r="D747" s="8"/>
    </row>
    <row r="748" ht="37.5">
      <c r="D748" s="8"/>
    </row>
    <row r="749" ht="37.5">
      <c r="D749" s="8"/>
    </row>
    <row r="750" ht="37.5">
      <c r="D750" s="8"/>
    </row>
    <row r="751" ht="37.5">
      <c r="D751" s="8"/>
    </row>
    <row r="752" ht="37.5">
      <c r="D752" s="8"/>
    </row>
    <row r="753" ht="37.5">
      <c r="D753" s="8"/>
    </row>
    <row r="754" ht="37.5">
      <c r="D754" s="8"/>
    </row>
    <row r="755" ht="37.5">
      <c r="D755" s="8"/>
    </row>
    <row r="756" ht="37.5">
      <c r="D756" s="8"/>
    </row>
    <row r="757" ht="37.5">
      <c r="D757" s="8"/>
    </row>
    <row r="758" ht="37.5">
      <c r="D758" s="8"/>
    </row>
    <row r="759" ht="37.5">
      <c r="D759" s="8"/>
    </row>
    <row r="760" ht="37.5">
      <c r="D760" s="8"/>
    </row>
    <row r="761" ht="37.5">
      <c r="D761" s="8"/>
    </row>
    <row r="762" ht="37.5">
      <c r="D762" s="8"/>
    </row>
    <row r="763" ht="37.5">
      <c r="D763" s="8"/>
    </row>
    <row r="764" ht="37.5">
      <c r="D764" s="8"/>
    </row>
    <row r="765" ht="37.5">
      <c r="D765" s="8"/>
    </row>
    <row r="766" ht="37.5">
      <c r="D766" s="8"/>
    </row>
    <row r="767" ht="37.5">
      <c r="D767" s="8"/>
    </row>
    <row r="768" ht="37.5">
      <c r="D768" s="8"/>
    </row>
    <row r="769" ht="37.5">
      <c r="D769" s="8"/>
    </row>
    <row r="770" ht="37.5">
      <c r="D770" s="8"/>
    </row>
    <row r="771" ht="37.5">
      <c r="D771" s="8"/>
    </row>
    <row r="772" ht="37.5">
      <c r="D772" s="8"/>
    </row>
    <row r="773" ht="37.5">
      <c r="D773" s="8"/>
    </row>
    <row r="774" ht="37.5">
      <c r="D774" s="8"/>
    </row>
    <row r="775" ht="37.5">
      <c r="D775" s="8"/>
    </row>
    <row r="776" ht="37.5">
      <c r="D776" s="8"/>
    </row>
    <row r="777" ht="37.5">
      <c r="D777" s="8"/>
    </row>
    <row r="778" ht="37.5">
      <c r="D778" s="8"/>
    </row>
    <row r="779" ht="37.5">
      <c r="D779" s="8"/>
    </row>
    <row r="780" ht="37.5">
      <c r="D780" s="8"/>
    </row>
    <row r="781" ht="37.5">
      <c r="D781" s="8"/>
    </row>
    <row r="782" ht="37.5">
      <c r="D782" s="8"/>
    </row>
    <row r="783" ht="37.5">
      <c r="D783" s="8"/>
    </row>
    <row r="784" ht="37.5">
      <c r="D784" s="8"/>
    </row>
    <row r="785" ht="37.5">
      <c r="D785" s="8"/>
    </row>
    <row r="786" ht="37.5">
      <c r="D786" s="8"/>
    </row>
    <row r="787" ht="37.5">
      <c r="D787" s="8"/>
    </row>
    <row r="788" ht="37.5">
      <c r="D788" s="8"/>
    </row>
    <row r="789" ht="37.5">
      <c r="D789" s="8"/>
    </row>
    <row r="790" ht="37.5">
      <c r="D790" s="8"/>
    </row>
    <row r="791" ht="37.5">
      <c r="D791" s="8"/>
    </row>
    <row r="792" ht="37.5">
      <c r="D792" s="8"/>
    </row>
    <row r="793" ht="37.5">
      <c r="D793" s="8"/>
    </row>
    <row r="794" ht="37.5">
      <c r="D794" s="8"/>
    </row>
    <row r="795" ht="37.5">
      <c r="D795" s="8"/>
    </row>
    <row r="796" ht="37.5">
      <c r="D796" s="8"/>
    </row>
    <row r="797" ht="37.5">
      <c r="D797" s="8"/>
    </row>
    <row r="798" ht="37.5">
      <c r="D798" s="8"/>
    </row>
    <row r="799" ht="37.5">
      <c r="D799" s="8"/>
    </row>
    <row r="800" ht="37.5">
      <c r="D800" s="8"/>
    </row>
    <row r="801" ht="37.5">
      <c r="D801" s="8"/>
    </row>
    <row r="802" ht="37.5">
      <c r="D802" s="8"/>
    </row>
    <row r="803" ht="37.5">
      <c r="D803" s="8"/>
    </row>
    <row r="804" ht="37.5">
      <c r="D804" s="8"/>
    </row>
    <row r="805" ht="37.5">
      <c r="D805" s="8"/>
    </row>
    <row r="806" ht="37.5">
      <c r="D806" s="8"/>
    </row>
  </sheetData>
  <sheetProtection password="BDCA" sheet="1" objects="1" scenarios="1"/>
  <mergeCells count="515">
    <mergeCell ref="I115:I116"/>
    <mergeCell ref="N115:N116"/>
    <mergeCell ref="L115:L116"/>
    <mergeCell ref="K115:K116"/>
    <mergeCell ref="J115:J116"/>
    <mergeCell ref="A112:A113"/>
    <mergeCell ref="H96:H97"/>
    <mergeCell ref="G96:G97"/>
    <mergeCell ref="E108:E109"/>
    <mergeCell ref="E104:E107"/>
    <mergeCell ref="B96:B103"/>
    <mergeCell ref="A98:A100"/>
    <mergeCell ref="J104:J106"/>
    <mergeCell ref="F96:F97"/>
    <mergeCell ref="E96:E97"/>
    <mergeCell ref="D96:D97"/>
    <mergeCell ref="A96:A97"/>
    <mergeCell ref="J96:J97"/>
    <mergeCell ref="I96:I97"/>
    <mergeCell ref="O101:O103"/>
    <mergeCell ref="P101:P103"/>
    <mergeCell ref="Q101:Q103"/>
    <mergeCell ref="R122:S122"/>
    <mergeCell ref="Q115:Q116"/>
    <mergeCell ref="P115:P116"/>
    <mergeCell ref="O115:O116"/>
    <mergeCell ref="K101:K103"/>
    <mergeCell ref="L101:L103"/>
    <mergeCell ref="M101:M103"/>
    <mergeCell ref="N101:N103"/>
    <mergeCell ref="O98:O100"/>
    <mergeCell ref="P98:P100"/>
    <mergeCell ref="Q98:Q100"/>
    <mergeCell ref="D101:D103"/>
    <mergeCell ref="E101:E103"/>
    <mergeCell ref="F101:F103"/>
    <mergeCell ref="G101:G103"/>
    <mergeCell ref="H101:H103"/>
    <mergeCell ref="I101:I103"/>
    <mergeCell ref="J101:J103"/>
    <mergeCell ref="D93:D94"/>
    <mergeCell ref="L98:L100"/>
    <mergeCell ref="M98:M100"/>
    <mergeCell ref="N98:N100"/>
    <mergeCell ref="F78:F79"/>
    <mergeCell ref="H93:H94"/>
    <mergeCell ref="G93:G94"/>
    <mergeCell ref="H78:H79"/>
    <mergeCell ref="G78:G79"/>
    <mergeCell ref="P96:P97"/>
    <mergeCell ref="Q96:Q97"/>
    <mergeCell ref="M96:M97"/>
    <mergeCell ref="I78:I79"/>
    <mergeCell ref="J78:J79"/>
    <mergeCell ref="N78:N79"/>
    <mergeCell ref="O78:O79"/>
    <mergeCell ref="P78:P79"/>
    <mergeCell ref="L93:L94"/>
    <mergeCell ref="K78:K79"/>
    <mergeCell ref="E74:E75"/>
    <mergeCell ref="D74:D75"/>
    <mergeCell ref="A74:A75"/>
    <mergeCell ref="A72:A73"/>
    <mergeCell ref="E72:E73"/>
    <mergeCell ref="D72:D73"/>
    <mergeCell ref="C70:C84"/>
    <mergeCell ref="E78:E79"/>
    <mergeCell ref="D78:D79"/>
    <mergeCell ref="P74:P75"/>
    <mergeCell ref="O74:O75"/>
    <mergeCell ref="R74:S75"/>
    <mergeCell ref="L78:L79"/>
    <mergeCell ref="M78:M79"/>
    <mergeCell ref="Q78:Q79"/>
    <mergeCell ref="R78:S79"/>
    <mergeCell ref="L74:L75"/>
    <mergeCell ref="M74:M75"/>
    <mergeCell ref="Q74:Q75"/>
    <mergeCell ref="F74:F75"/>
    <mergeCell ref="K72:K73"/>
    <mergeCell ref="J72:J73"/>
    <mergeCell ref="I72:I73"/>
    <mergeCell ref="H72:H73"/>
    <mergeCell ref="K74:K75"/>
    <mergeCell ref="J74:J75"/>
    <mergeCell ref="I74:I75"/>
    <mergeCell ref="H74:H75"/>
    <mergeCell ref="P57:P58"/>
    <mergeCell ref="Q57:Q58"/>
    <mergeCell ref="O57:O58"/>
    <mergeCell ref="O60:O61"/>
    <mergeCell ref="P60:P61"/>
    <mergeCell ref="Q60:Q61"/>
    <mergeCell ref="F40:F41"/>
    <mergeCell ref="E40:E41"/>
    <mergeCell ref="D40:D41"/>
    <mergeCell ref="P51:P54"/>
    <mergeCell ref="O51:O54"/>
    <mergeCell ref="K40:K41"/>
    <mergeCell ref="J40:J41"/>
    <mergeCell ref="I40:I41"/>
    <mergeCell ref="H40:H41"/>
    <mergeCell ref="O46:O50"/>
    <mergeCell ref="F27:F29"/>
    <mergeCell ref="E27:E29"/>
    <mergeCell ref="D27:D29"/>
    <mergeCell ref="A27:A29"/>
    <mergeCell ref="Q28:Q29"/>
    <mergeCell ref="O12:O13"/>
    <mergeCell ref="P12:P13"/>
    <mergeCell ref="G12:G13"/>
    <mergeCell ref="H12:H13"/>
    <mergeCell ref="I12:I13"/>
    <mergeCell ref="J12:J13"/>
    <mergeCell ref="K12:K13"/>
    <mergeCell ref="L12:L13"/>
    <mergeCell ref="N10:N13"/>
    <mergeCell ref="M27:M29"/>
    <mergeCell ref="L27:L29"/>
    <mergeCell ref="O28:O29"/>
    <mergeCell ref="P28:P29"/>
    <mergeCell ref="N112:N113"/>
    <mergeCell ref="O112:O113"/>
    <mergeCell ref="P112:P113"/>
    <mergeCell ref="Q112:Q113"/>
    <mergeCell ref="Q122:Q124"/>
    <mergeCell ref="D112:D113"/>
    <mergeCell ref="E112:E113"/>
    <mergeCell ref="F112:F113"/>
    <mergeCell ref="G112:G113"/>
    <mergeCell ref="H112:H113"/>
    <mergeCell ref="I112:I113"/>
    <mergeCell ref="J112:J113"/>
    <mergeCell ref="K112:K113"/>
    <mergeCell ref="G115:G116"/>
    <mergeCell ref="O122:O124"/>
    <mergeCell ref="N122:N124"/>
    <mergeCell ref="M122:M124"/>
    <mergeCell ref="P122:P124"/>
    <mergeCell ref="I122:I124"/>
    <mergeCell ref="J122:J124"/>
    <mergeCell ref="K122:K124"/>
    <mergeCell ref="L122:L124"/>
    <mergeCell ref="E122:E124"/>
    <mergeCell ref="F122:F124"/>
    <mergeCell ref="G122:G124"/>
    <mergeCell ref="H122:H124"/>
    <mergeCell ref="A122:A124"/>
    <mergeCell ref="B122:B124"/>
    <mergeCell ref="C122:C124"/>
    <mergeCell ref="D122:D124"/>
    <mergeCell ref="N74:N75"/>
    <mergeCell ref="T51:T54"/>
    <mergeCell ref="T55:T59"/>
    <mergeCell ref="N55:N59"/>
    <mergeCell ref="P63:P64"/>
    <mergeCell ref="Q63:Q64"/>
    <mergeCell ref="R51:S54"/>
    <mergeCell ref="R67:S69"/>
    <mergeCell ref="R63:S64"/>
    <mergeCell ref="R60:S61"/>
    <mergeCell ref="M67:M69"/>
    <mergeCell ref="M51:M54"/>
    <mergeCell ref="Q118:Q119"/>
    <mergeCell ref="Q51:Q54"/>
    <mergeCell ref="M93:M94"/>
    <mergeCell ref="M114:M117"/>
    <mergeCell ref="N63:N64"/>
    <mergeCell ref="M60:M61"/>
    <mergeCell ref="N60:N61"/>
    <mergeCell ref="M72:M73"/>
    <mergeCell ref="R48:S48"/>
    <mergeCell ref="R49:S49"/>
    <mergeCell ref="R93:S94"/>
    <mergeCell ref="Q46:Q50"/>
    <mergeCell ref="R50:S50"/>
    <mergeCell ref="R55:S55"/>
    <mergeCell ref="R56:S56"/>
    <mergeCell ref="R76:S76"/>
    <mergeCell ref="R77:S77"/>
    <mergeCell ref="R88:S88"/>
    <mergeCell ref="R112:S113"/>
    <mergeCell ref="R57:S58"/>
    <mergeCell ref="R96:S97"/>
    <mergeCell ref="R115:S116"/>
    <mergeCell ref="R59:S59"/>
    <mergeCell ref="R62:S62"/>
    <mergeCell ref="R65:S65"/>
    <mergeCell ref="R66:S66"/>
    <mergeCell ref="R70:S70"/>
    <mergeCell ref="R71:S71"/>
    <mergeCell ref="K5:N5"/>
    <mergeCell ref="O5:R5"/>
    <mergeCell ref="D104:D107"/>
    <mergeCell ref="O6:Q7"/>
    <mergeCell ref="O8:O9"/>
    <mergeCell ref="P8:P9"/>
    <mergeCell ref="Q8:Q9"/>
    <mergeCell ref="L15:L19"/>
    <mergeCell ref="L55:L59"/>
    <mergeCell ref="O15:O16"/>
    <mergeCell ref="E6:E9"/>
    <mergeCell ref="R120:S121"/>
    <mergeCell ref="A31:A34"/>
    <mergeCell ref="E10:E13"/>
    <mergeCell ref="E67:E69"/>
    <mergeCell ref="E21:E26"/>
    <mergeCell ref="E55:E59"/>
    <mergeCell ref="Q18:Q19"/>
    <mergeCell ref="O118:O119"/>
    <mergeCell ref="P118:P119"/>
    <mergeCell ref="I63:I64"/>
    <mergeCell ref="Q35:Q38"/>
    <mergeCell ref="O18:O19"/>
    <mergeCell ref="P18:P19"/>
    <mergeCell ref="M46:M50"/>
    <mergeCell ref="I35:I38"/>
    <mergeCell ref="N35:N39"/>
    <mergeCell ref="P46:P50"/>
    <mergeCell ref="K35:K37"/>
    <mergeCell ref="J35:J37"/>
    <mergeCell ref="K118:K119"/>
    <mergeCell ref="L118:L119"/>
    <mergeCell ref="M118:M119"/>
    <mergeCell ref="J118:J119"/>
    <mergeCell ref="G118:G119"/>
    <mergeCell ref="F114:F117"/>
    <mergeCell ref="F108:F109"/>
    <mergeCell ref="E114:E117"/>
    <mergeCell ref="K120:K121"/>
    <mergeCell ref="L120:L121"/>
    <mergeCell ref="M120:M121"/>
    <mergeCell ref="H110:H111"/>
    <mergeCell ref="H120:H121"/>
    <mergeCell ref="I120:I121"/>
    <mergeCell ref="I118:I119"/>
    <mergeCell ref="J120:J121"/>
    <mergeCell ref="L112:L113"/>
    <mergeCell ref="M112:M113"/>
    <mergeCell ref="H31:H34"/>
    <mergeCell ref="G63:G64"/>
    <mergeCell ref="H27:H29"/>
    <mergeCell ref="G28:G29"/>
    <mergeCell ref="G40:G41"/>
    <mergeCell ref="G60:G61"/>
    <mergeCell ref="H60:H61"/>
    <mergeCell ref="H63:H64"/>
    <mergeCell ref="R15:S19"/>
    <mergeCell ref="O120:O121"/>
    <mergeCell ref="P120:P121"/>
    <mergeCell ref="Q120:Q121"/>
    <mergeCell ref="P15:P16"/>
    <mergeCell ref="O63:O64"/>
    <mergeCell ref="O35:O38"/>
    <mergeCell ref="P35:P38"/>
    <mergeCell ref="Q15:Q16"/>
    <mergeCell ref="Q31:Q34"/>
    <mergeCell ref="E15:E19"/>
    <mergeCell ref="M108:M109"/>
    <mergeCell ref="H46:H47"/>
    <mergeCell ref="I18:I19"/>
    <mergeCell ref="F21:F26"/>
    <mergeCell ref="H18:H19"/>
    <mergeCell ref="J21:J24"/>
    <mergeCell ref="H15:H16"/>
    <mergeCell ref="I15:I16"/>
    <mergeCell ref="F35:F39"/>
    <mergeCell ref="F46:F50"/>
    <mergeCell ref="H35:H38"/>
    <mergeCell ref="E120:E121"/>
    <mergeCell ref="E46:E50"/>
    <mergeCell ref="E51:E54"/>
    <mergeCell ref="E118:E119"/>
    <mergeCell ref="H114:H117"/>
    <mergeCell ref="H118:H119"/>
    <mergeCell ref="F118:F119"/>
    <mergeCell ref="F51:F54"/>
    <mergeCell ref="D118:D119"/>
    <mergeCell ref="D120:D121"/>
    <mergeCell ref="A118:A119"/>
    <mergeCell ref="C118:C121"/>
    <mergeCell ref="A120:A121"/>
    <mergeCell ref="B118:B121"/>
    <mergeCell ref="A63:A64"/>
    <mergeCell ref="A67:A69"/>
    <mergeCell ref="B62:B69"/>
    <mergeCell ref="B70:B84"/>
    <mergeCell ref="A78:A79"/>
    <mergeCell ref="A104:A107"/>
    <mergeCell ref="B85:B91"/>
    <mergeCell ref="C85:C91"/>
    <mergeCell ref="C96:C101"/>
    <mergeCell ref="C104:C107"/>
    <mergeCell ref="B104:B107"/>
    <mergeCell ref="A93:A94"/>
    <mergeCell ref="C93:C95"/>
    <mergeCell ref="A101:A103"/>
    <mergeCell ref="B93:B95"/>
    <mergeCell ref="E35:E39"/>
    <mergeCell ref="A35:A39"/>
    <mergeCell ref="D35:D39"/>
    <mergeCell ref="A55:A59"/>
    <mergeCell ref="C46:C59"/>
    <mergeCell ref="C27:C45"/>
    <mergeCell ref="A51:A54"/>
    <mergeCell ref="D51:D54"/>
    <mergeCell ref="B27:B45"/>
    <mergeCell ref="E63:E64"/>
    <mergeCell ref="C60:C61"/>
    <mergeCell ref="D60:D61"/>
    <mergeCell ref="E60:E61"/>
    <mergeCell ref="C62:C69"/>
    <mergeCell ref="A46:A50"/>
    <mergeCell ref="D46:D50"/>
    <mergeCell ref="A60:A61"/>
    <mergeCell ref="A40:A41"/>
    <mergeCell ref="B46:B61"/>
    <mergeCell ref="D55:D59"/>
    <mergeCell ref="C20:C26"/>
    <mergeCell ref="A21:A26"/>
    <mergeCell ref="D21:D26"/>
    <mergeCell ref="B20:B26"/>
    <mergeCell ref="A10:A13"/>
    <mergeCell ref="B10:B19"/>
    <mergeCell ref="C10:C13"/>
    <mergeCell ref="D10:D13"/>
    <mergeCell ref="C15:C19"/>
    <mergeCell ref="D15:D19"/>
    <mergeCell ref="A15:A19"/>
    <mergeCell ref="M6:M9"/>
    <mergeCell ref="K6:K9"/>
    <mergeCell ref="J6:J9"/>
    <mergeCell ref="H6:H9"/>
    <mergeCell ref="I6:I9"/>
    <mergeCell ref="F10:F13"/>
    <mergeCell ref="F15:F19"/>
    <mergeCell ref="A1:O1"/>
    <mergeCell ref="A2:O2"/>
    <mergeCell ref="A3:O3"/>
    <mergeCell ref="A6:A9"/>
    <mergeCell ref="B6:B9"/>
    <mergeCell ref="C6:C9"/>
    <mergeCell ref="N6:N9"/>
    <mergeCell ref="A4:P4"/>
    <mergeCell ref="D6:D9"/>
    <mergeCell ref="L6:L9"/>
    <mergeCell ref="D63:D64"/>
    <mergeCell ref="H108:H109"/>
    <mergeCell ref="D67:D69"/>
    <mergeCell ref="E93:E94"/>
    <mergeCell ref="I108:I109"/>
    <mergeCell ref="F104:F107"/>
    <mergeCell ref="I93:I94"/>
    <mergeCell ref="H104:H107"/>
    <mergeCell ref="F55:F59"/>
    <mergeCell ref="I46:I50"/>
    <mergeCell ref="I104:I107"/>
    <mergeCell ref="G104:G107"/>
    <mergeCell ref="F93:F94"/>
    <mergeCell ref="F63:F64"/>
    <mergeCell ref="H67:H69"/>
    <mergeCell ref="G72:G73"/>
    <mergeCell ref="F72:F73"/>
    <mergeCell ref="F60:F61"/>
    <mergeCell ref="M35:M39"/>
    <mergeCell ref="M63:M64"/>
    <mergeCell ref="M55:M59"/>
    <mergeCell ref="J53:J54"/>
    <mergeCell ref="N46:N50"/>
    <mergeCell ref="L51:L54"/>
    <mergeCell ref="L46:L50"/>
    <mergeCell ref="J46:J50"/>
    <mergeCell ref="K46:K50"/>
    <mergeCell ref="N51:N54"/>
    <mergeCell ref="K53:K54"/>
    <mergeCell ref="G120:G121"/>
    <mergeCell ref="G6:G9"/>
    <mergeCell ref="G15:G19"/>
    <mergeCell ref="G46:G50"/>
    <mergeCell ref="G51:G54"/>
    <mergeCell ref="G35:G38"/>
    <mergeCell ref="G108:G109"/>
    <mergeCell ref="G31:G34"/>
    <mergeCell ref="G98:G100"/>
    <mergeCell ref="G74:G75"/>
    <mergeCell ref="F6:F9"/>
    <mergeCell ref="B108:B109"/>
    <mergeCell ref="A108:A109"/>
    <mergeCell ref="A114:A117"/>
    <mergeCell ref="B110:B117"/>
    <mergeCell ref="C110:C117"/>
    <mergeCell ref="D114:D117"/>
    <mergeCell ref="C108:C109"/>
    <mergeCell ref="D108:D109"/>
    <mergeCell ref="F67:F69"/>
    <mergeCell ref="F120:F121"/>
    <mergeCell ref="P31:P34"/>
    <mergeCell ref="O31:O34"/>
    <mergeCell ref="N31:N34"/>
    <mergeCell ref="M31:M34"/>
    <mergeCell ref="L31:L34"/>
    <mergeCell ref="K31:K34"/>
    <mergeCell ref="J31:J34"/>
    <mergeCell ref="I31:I34"/>
    <mergeCell ref="F31:F34"/>
    <mergeCell ref="E31:E34"/>
    <mergeCell ref="D31:D34"/>
    <mergeCell ref="R6:S9"/>
    <mergeCell ref="R10:S10"/>
    <mergeCell ref="R11:S11"/>
    <mergeCell ref="R14:S14"/>
    <mergeCell ref="R20:S20"/>
    <mergeCell ref="R21:S21"/>
    <mergeCell ref="R31:S32"/>
    <mergeCell ref="Q12:Q13"/>
    <mergeCell ref="J28:J29"/>
    <mergeCell ref="R22:S22"/>
    <mergeCell ref="R23:S23"/>
    <mergeCell ref="R24:S24"/>
    <mergeCell ref="R25:S25"/>
    <mergeCell ref="K28:K29"/>
    <mergeCell ref="N21:N26"/>
    <mergeCell ref="M21:M26"/>
    <mergeCell ref="R28:S29"/>
    <mergeCell ref="N27:N29"/>
    <mergeCell ref="R38:S38"/>
    <mergeCell ref="R12:S13"/>
    <mergeCell ref="R33:S34"/>
    <mergeCell ref="L35:L37"/>
    <mergeCell ref="R26:S26"/>
    <mergeCell ref="R27:S27"/>
    <mergeCell ref="R30:S30"/>
    <mergeCell ref="N15:N19"/>
    <mergeCell ref="M10:M13"/>
    <mergeCell ref="M15:M19"/>
    <mergeCell ref="R39:S39"/>
    <mergeCell ref="R42:S42"/>
    <mergeCell ref="R43:S43"/>
    <mergeCell ref="R40:S41"/>
    <mergeCell ref="R44:S44"/>
    <mergeCell ref="R45:S45"/>
    <mergeCell ref="R46:S46"/>
    <mergeCell ref="R47:S47"/>
    <mergeCell ref="I60:I61"/>
    <mergeCell ref="J60:J61"/>
    <mergeCell ref="K60:K61"/>
    <mergeCell ref="L60:L61"/>
    <mergeCell ref="L72:L73"/>
    <mergeCell ref="P72:P73"/>
    <mergeCell ref="Q72:Q73"/>
    <mergeCell ref="R72:S73"/>
    <mergeCell ref="O72:O73"/>
    <mergeCell ref="N72:N73"/>
    <mergeCell ref="L96:L97"/>
    <mergeCell ref="K96:K97"/>
    <mergeCell ref="R80:S80"/>
    <mergeCell ref="R81:S81"/>
    <mergeCell ref="R82:S82"/>
    <mergeCell ref="R83:S83"/>
    <mergeCell ref="R84:S84"/>
    <mergeCell ref="R85:S85"/>
    <mergeCell ref="R86:S86"/>
    <mergeCell ref="R87:S87"/>
    <mergeCell ref="R89:S89"/>
    <mergeCell ref="R90:S90"/>
    <mergeCell ref="R91:S91"/>
    <mergeCell ref="R92:S92"/>
    <mergeCell ref="R95:S95"/>
    <mergeCell ref="D98:D100"/>
    <mergeCell ref="E98:E100"/>
    <mergeCell ref="F98:F100"/>
    <mergeCell ref="H98:H100"/>
    <mergeCell ref="I98:I100"/>
    <mergeCell ref="J98:J100"/>
    <mergeCell ref="K98:K100"/>
    <mergeCell ref="N96:N97"/>
    <mergeCell ref="O96:O97"/>
    <mergeCell ref="R107:S107"/>
    <mergeCell ref="R108:S108"/>
    <mergeCell ref="K104:K106"/>
    <mergeCell ref="L104:L106"/>
    <mergeCell ref="N104:N106"/>
    <mergeCell ref="O104:O106"/>
    <mergeCell ref="Q104:Q106"/>
    <mergeCell ref="P104:P106"/>
    <mergeCell ref="M104:M107"/>
    <mergeCell ref="R109:S109"/>
    <mergeCell ref="R110:S110"/>
    <mergeCell ref="R111:S111"/>
    <mergeCell ref="I28:I29"/>
    <mergeCell ref="Q40:Q41"/>
    <mergeCell ref="P40:P41"/>
    <mergeCell ref="O40:O41"/>
    <mergeCell ref="N40:N41"/>
    <mergeCell ref="M40:M41"/>
    <mergeCell ref="L40:L41"/>
    <mergeCell ref="R114:S114"/>
    <mergeCell ref="R117:S117"/>
    <mergeCell ref="R118:S118"/>
    <mergeCell ref="R119:S119"/>
    <mergeCell ref="R127:S127"/>
    <mergeCell ref="R128:S128"/>
    <mergeCell ref="R129:S129"/>
    <mergeCell ref="R125:S125"/>
    <mergeCell ref="R126:S126"/>
    <mergeCell ref="R123:S124"/>
    <mergeCell ref="R35:S36"/>
    <mergeCell ref="R37:S37"/>
    <mergeCell ref="R98:S98"/>
    <mergeCell ref="R99:S100"/>
    <mergeCell ref="R101:S101"/>
    <mergeCell ref="R102:S103"/>
    <mergeCell ref="R104:S104"/>
    <mergeCell ref="R106:S106"/>
    <mergeCell ref="R105:S105"/>
  </mergeCells>
  <printOptions/>
  <pageMargins left="0.7874015748031497" right="0.7874015748031497" top="0.984251968503937" bottom="0.984251968503937" header="0" footer="0.3937007874015748"/>
  <pageSetup fitToHeight="10" fitToWidth="1" horizontalDpi="600" verticalDpi="600" orientation="landscape" paperSize="14" scale="10" r:id="rId3"/>
  <headerFooter alignWithMargins="0">
    <oddFooter>&amp;C&amp;36Página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1:D4"/>
  <sheetViews>
    <sheetView workbookViewId="0" topLeftCell="A1">
      <selection activeCell="A2" sqref="A2"/>
    </sheetView>
  </sheetViews>
  <sheetFormatPr defaultColWidth="11.421875" defaultRowHeight="12.75"/>
  <sheetData>
    <row r="1" spans="2:4" ht="12.75">
      <c r="B1" s="1"/>
      <c r="C1" s="1"/>
      <c r="D1" s="1"/>
    </row>
    <row r="2" ht="12.75">
      <c r="A2" s="1"/>
    </row>
    <row r="3" ht="12.75">
      <c r="A3" s="1"/>
    </row>
    <row r="4" ht="12.75">
      <c r="A4" s="2"/>
    </row>
  </sheetData>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ceciliac</dc:creator>
  <cp:keywords/>
  <dc:description/>
  <cp:lastModifiedBy>samayo</cp:lastModifiedBy>
  <cp:lastPrinted>2005-10-14T21:23:13Z</cp:lastPrinted>
  <dcterms:created xsi:type="dcterms:W3CDTF">2004-11-16T20:57:22Z</dcterms:created>
  <dcterms:modified xsi:type="dcterms:W3CDTF">2005-10-19T18:50:22Z</dcterms:modified>
  <cp:category/>
  <cp:version/>
  <cp:contentType/>
  <cp:contentStatus/>
</cp:coreProperties>
</file>